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>
    <definedName name="APPT" localSheetId="0">'ДЧБ'!$C$19</definedName>
    <definedName name="FIO" localSheetId="0">'ДЧБ'!#REF!</definedName>
    <definedName name="LAST_CELL" localSheetId="0">'ДЧБ'!$G$226</definedName>
    <definedName name="SIGN" localSheetId="0">'ДЧБ'!$C$19:$E$20</definedName>
  </definedNames>
  <calcPr fullCalcOnLoad="1"/>
</workbook>
</file>

<file path=xl/sharedStrings.xml><?xml version="1.0" encoding="utf-8"?>
<sst xmlns="http://schemas.openxmlformats.org/spreadsheetml/2006/main" count="437" uniqueCount="432">
  <si>
    <t>10000000000000000</t>
  </si>
  <si>
    <t>НАЛОГОВЫЕ И НЕНАЛОГОВЫЕ ДОХОДЫ</t>
  </si>
  <si>
    <t>10100000000000000</t>
  </si>
  <si>
    <t>НАЛОГИ НА ПРИБЫЛЬ, ДОХОДЫ</t>
  </si>
  <si>
    <t>10101000000000110</t>
  </si>
  <si>
    <t>Налог на прибыль организаций</t>
  </si>
  <si>
    <t>10101012020000110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</si>
  <si>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</si>
  <si>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10101012021000110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</si>
  <si>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</si>
  <si>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10101012022100110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</si>
  <si>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(пени по соответствующему платежу)</t>
  </si>
  <si>
    <t>10101012023000110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</si>
  <si>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</si>
  <si>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</si>
  <si>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</si>
  <si>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</si>
  <si>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</si>
  <si>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</si>
  <si>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</si>
  <si>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</si>
  <si>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</si>
  <si>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</si>
  <si>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</si>
  <si>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</si>
  <si>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</si>
  <si>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</si>
  <si>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</si>
  <si>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</si>
  <si>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</si>
  <si>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</si>
  <si>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</si>
  <si>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</si>
  <si>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</si>
  <si>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</si>
  <si>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</si>
  <si>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</si>
  <si>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</si>
  <si>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</si>
  <si>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</si>
  <si>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</si>
  <si>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</si>
  <si>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</si>
  <si>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</si>
  <si>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</si>
  <si>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</si>
  <si>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</si>
  <si>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</si>
  <si>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</si>
  <si>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</si>
  <si>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10102080012100110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</si>
  <si>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</si>
  <si>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10300000000000000</t>
  </si>
  <si>
    <t>НАЛОГИ НА ТОВАРЫ (РАБОТЫ, УСЛУГИ), РЕАЛИЗУЕМЫЕ НА ТЕРРИТОРИИ РОССИЙСКОЙ ФЕДЕРАЦИИ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</si>
  <si>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</si>
  <si>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</si>
  <si>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</si>
  <si>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</si>
  <si>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</si>
  <si>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</si>
  <si>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</si>
  <si>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</si>
  <si>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10500000000000000</t>
  </si>
  <si>
    <t>НАЛОГИ НА СОВОКУПНЫЙ ДОХОД</t>
  </si>
  <si>
    <t>10501000000000110</t>
  </si>
  <si>
    <t>Налог, взимаемый в связи с применением упрощенной системы налогообложения</t>
  </si>
  <si>
    <t>10501011010000110</t>
  </si>
  <si>
    <t>Налог, взимаемый с налогоплательщиков, выбравших в качестве объекта налогообложения доходы</t>
  </si>
  <si>
    <t>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</si>
  <si>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</si>
  <si>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10501011012100110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</si>
  <si>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</si>
  <si>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10501011013000110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</si>
  <si>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</si>
  <si>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10501011014000110</t>
  </si>
  <si>
    <t>Налог, взимаемый с налогоплательщиков, выбравших в качестве объекта налогообложения доходы (прочие поступления)</t>
  </si>
  <si>
    <t>10501012011000110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</si>
  <si>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</si>
  <si>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10501012012100110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</si>
  <si>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</si>
  <si>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</si>
  <si>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</si>
  <si>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</si>
  <si>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</si>
  <si>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</si>
  <si>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</si>
  <si>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10501021013000110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</si>
  <si>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</si>
  <si>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10501022012100110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</si>
  <si>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</si>
  <si>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10501050011000110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</si>
  <si>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</si>
  <si>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10501050012100110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</si>
  <si>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</si>
  <si>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10502000020000110</t>
  </si>
  <si>
    <t>Единый налог на вмененный доход для отдельных видов деятельности</t>
  </si>
  <si>
    <t>10502010020000110</t>
  </si>
  <si>
    <t>10502010021000110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</si>
  <si>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</si>
  <si>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10502010022100110</t>
  </si>
  <si>
    <t>Единый налог на вмененный доход для отдельных видов деятельности (пени по соответствующему платежу)</t>
  </si>
  <si>
    <t>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</si>
  <si>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</si>
  <si>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10502020021000110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</si>
  <si>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</si>
  <si>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10502020022100110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</si>
  <si>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</si>
  <si>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10502020023000110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</si>
  <si>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</si>
  <si>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10503000010000110</t>
  </si>
  <si>
    <t>Единый сельскохозяйственный налог</t>
  </si>
  <si>
    <t>10503010010000110</t>
  </si>
  <si>
    <t>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</si>
  <si>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</si>
  <si>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10503010012100110</t>
  </si>
  <si>
    <t>Единый сельскохозяйственный налог (пени по соответствующему платежу)</t>
  </si>
  <si>
    <t>10504000020000110</t>
  </si>
  <si>
    <t>Налог, взимаемый в связи с применением патентной системы налогообложения</t>
  </si>
  <si>
    <t>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</si>
  <si>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</si>
  <si>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10504010021000110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</si>
  <si>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</si>
  <si>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10504010022100110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</si>
  <si>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</si>
  <si>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10504010024000110</t>
  </si>
  <si>
    <t>Налог, взимаемый в связи с применением патентной системы налогообложения, зачисляемый в бюджеты городских округов (прочие поступления)</t>
  </si>
  <si>
    <t>10600000000000000</t>
  </si>
  <si>
    <t>НАЛОГИ НА ИМУЩЕСТВО</t>
  </si>
  <si>
    <t>10601000000000110</t>
  </si>
  <si>
    <t>Налог на имущество физических лиц</t>
  </si>
  <si>
    <t>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</si>
  <si>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</si>
  <si>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</si>
  <si>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</si>
  <si>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</si>
  <si>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</si>
  <si>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10606000000000110</t>
  </si>
  <si>
    <t>Земельный налог</t>
  </si>
  <si>
    <t>10606032040000110</t>
  </si>
  <si>
    <t>Земельный налог с организаций, обладающих земельным участком, расположенным в границах городских округов</t>
  </si>
  <si>
    <t>10606032041000110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</si>
  <si>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</si>
  <si>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10606032042100110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</si>
  <si>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</si>
  <si>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10606042040000110</t>
  </si>
  <si>
    <t>Земельный налог с физических лиц, обладающих земельным участком, расположенным в границах городских округов</t>
  </si>
  <si>
    <t>10606042041000110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</si>
  <si>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</si>
  <si>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10606042042100110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</si>
  <si>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</si>
  <si>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</si>
  <si>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</si>
  <si>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</si>
  <si>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</si>
  <si>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</si>
  <si>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</si>
  <si>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</si>
  <si>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</si>
  <si>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</si>
  <si>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</si>
  <si>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</si>
  <si>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</si>
  <si>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10803010014000110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</si>
  <si>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</si>
  <si>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10807150011000110</t>
  </si>
  <si>
    <t>Государственная пошлина за выдачу разрешения на установку рекламной конструкции</t>
  </si>
  <si>
    <t>10807173011000110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</si>
  <si>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</si>
  <si>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10900000000000000</t>
  </si>
  <si>
    <t>ЗАДОЛЖЕННОСТЬ И ПЕРЕРАСЧЕТЫ ПО ОТМЕНЕННЫМ НАЛОГАМ, СБОРАМ И ИНЫМ ОБЯЗАТЕЛЬНЫМ ПЛАТЕЖАМ</t>
  </si>
  <si>
    <t>10904052041000110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</si>
  <si>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</si>
  <si>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10904052042100110</t>
  </si>
  <si>
    <t>Земельный налог (по обязательствам, возникшим до 1 января 2006 года), мобилизуемый на территориях городских округов (пени по соответствующему платежу)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</si>
  <si>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</si>
  <si>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</si>
  <si>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</si>
  <si>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</si>
  <si>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</si>
  <si>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</si>
  <si>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11105074040000120</t>
  </si>
  <si>
    <t>Доходы от сдачи в аренду имущества, составляющего казну городских округов (за исключением земельных участков)</t>
  </si>
  <si>
    <t>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</si>
  <si>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</si>
  <si>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</si>
  <si>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</si>
  <si>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</si>
  <si>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</si>
  <si>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</si>
  <si>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</si>
  <si>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</si>
  <si>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</si>
  <si>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11201030012100120</t>
  </si>
  <si>
    <t>Плата за сбросы загрязняющих веществ в водные объекты (пени по соответствующему платежу)</t>
  </si>
  <si>
    <t>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</si>
  <si>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</si>
  <si>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</si>
  <si>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</si>
  <si>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11201042016000120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</si>
  <si>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</si>
  <si>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11204000000000120</t>
  </si>
  <si>
    <t>Плата за использование лесов</t>
  </si>
  <si>
    <t>11204041040000120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</si>
  <si>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</si>
  <si>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11300000000000000</t>
  </si>
  <si>
    <t>ДОХОДЫ ОТ ОКАЗАНИЯ ПЛАТНЫХ УСЛУГ И КОМПЕНСАЦИИ ЗАТРАТ ГОСУДАРСТВА</t>
  </si>
  <si>
    <t>11301000000000130</t>
  </si>
  <si>
    <t>Доходы от оказания платных услуг (работ)</t>
  </si>
  <si>
    <t>11301994040300130</t>
  </si>
  <si>
    <t>Прочие доходы от оказания платных услуг (работ) получателями средств бюджетов городских округов (доходы от продажи услуг)</t>
  </si>
  <si>
    <t>11302000000000130</t>
  </si>
  <si>
    <t>Доходы от компенсации затрат государства</t>
  </si>
  <si>
    <t>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</si>
  <si>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</si>
  <si>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11302994040100130</t>
  </si>
  <si>
    <t>Прочие доходы от компенсации затрат бюджетов городских округов (возврат дебиторской задолженности прошлых лет по местным средствам)</t>
  </si>
  <si>
    <t>11302994040200130</t>
  </si>
  <si>
    <t>Прочие доходы от компенсации затрат бюджетов городских округов (возмещение расходов)</t>
  </si>
  <si>
    <t>11302994040400130</t>
  </si>
  <si>
    <t>Прочие доходы от компенсации затрат бюджетов городских округов (оплата восстановительной стоимости зеленых насаждений при вынужденном сносе и ущерба при незаконных рубках, повреждений, уничтожений зеленых насаждений на территории ЗАТО Железногорск)</t>
  </si>
  <si>
    <t>11400000000000000</t>
  </si>
  <si>
    <t>ДОХОДЫ ОТ ПРОДАЖИ МАТЕРИАЛЬНЫХ И НЕМАТЕРИАЛЬНЫХ АКТИВОВ</t>
  </si>
  <si>
    <t>11401040040000410</t>
  </si>
  <si>
    <t>Доходы от продажи квартир, находящихся в собственности городских округов</t>
  </si>
  <si>
    <t>11413040040000410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</si>
  <si>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</si>
  <si>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11500000000000000</t>
  </si>
  <si>
    <t>АДМИНИСТРАТИВНЫЕ ПЛАТЕЖИ И СБОРЫ</t>
  </si>
  <si>
    <t>11502040040600140</t>
  </si>
  <si>
    <t>Платежи, взимамые органами местного самоуправления (организациями) городских округов за выполнение определенных функций (создание семейного захоронения на муниципальных кладбищах ЗАТО Железногорск)</t>
  </si>
  <si>
    <t>11600000000000000</t>
  </si>
  <si>
    <t>ШТРАФЫ, САНКЦИИ, ВОЗМЕЩЕНИЕ УЩЕРБА</t>
  </si>
  <si>
    <t>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</si>
  <si>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</si>
  <si>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</si>
  <si>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</si>
  <si>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</si>
  <si>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</si>
  <si>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11601074010000140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</si>
  <si>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</si>
  <si>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</si>
  <si>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</si>
  <si>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</si>
  <si>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</si>
  <si>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</si>
  <si>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</si>
  <si>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</si>
  <si>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</si>
  <si>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</si>
  <si>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</si>
  <si>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</si>
  <si>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</si>
  <si>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</si>
  <si>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</si>
  <si>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</si>
  <si>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</si>
  <si>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11602020020000140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</si>
  <si>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</si>
  <si>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11607010040000140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</si>
  <si>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</si>
  <si>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</si>
  <si>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</si>
  <si>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</si>
  <si>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</si>
  <si>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</si>
  <si>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</si>
  <si>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</si>
  <si>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</si>
  <si>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11611064010000140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</si>
  <si>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</si>
  <si>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11700000000000000</t>
  </si>
  <si>
    <t>ПРОЧИЕ НЕНАЛОГОВЫЕ ДОХОДЫ</t>
  </si>
  <si>
    <t>11701040040000180</t>
  </si>
  <si>
    <t>Невыясненные поступления, зачисляемые в бюджеты городских округов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</si>
  <si>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</si>
  <si>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</si>
  <si>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</si>
  <si>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</si>
  <si>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</si>
  <si>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</si>
  <si>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20215010040000150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</si>
  <si>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</si>
  <si>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20219999042724150</t>
  </si>
  <si>
    <t>Прочие дотации бюджетам городских округов на частичную компенсацию расходов на повышение оплаты труда отдельным категориям работников бюджетной сферы Красноярского края</t>
  </si>
  <si>
    <t>20220000000000150</t>
  </si>
  <si>
    <t>Субсидии бюджетам бюджетной системы Российской Федерации (межбюджетные субсидии)</t>
  </si>
  <si>
    <t>20225210040000150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</si>
  <si>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</si>
  <si>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20225228040000150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</si>
  <si>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</si>
  <si>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</si>
  <si>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напитка)</t>
  </si>
  <si>
    <t>20225466040000150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</si>
  <si>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</si>
  <si>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20225497040000150</t>
  </si>
  <si>
    <t>Субсидии бюджетам городских округов на реализацию мероприятий по обеспечению жильем молодых семей</t>
  </si>
  <si>
    <t>20225519040000150</t>
  </si>
  <si>
    <t>Субсидии бюджетам городских округов на поддержку отрасли культуры</t>
  </si>
  <si>
    <t>20225555040000150</t>
  </si>
  <si>
    <t>Субсидии бюджетам городских округов на реализацию программ формирования современной городской среды</t>
  </si>
  <si>
    <t>20229999041060150</t>
  </si>
  <si>
    <t>Прочие субсидии бюджетам городских округов (на реализацию мероприятий, направленных на повышение безопасности дорожного движения)</t>
  </si>
  <si>
    <t>20229999042650150</t>
  </si>
  <si>
    <t>Прочие субсидии бюджетам городских округов (выполнение требований федеральных стандартов спортивной подготовки)</t>
  </si>
  <si>
    <t>20229999042654150</t>
  </si>
  <si>
    <t>Прочие субсидии бюджетам городских округов (на развитие детско-юношеского спорта)</t>
  </si>
  <si>
    <t>20229999047397150</t>
  </si>
  <si>
    <t>Прочие субсидии бюджетам городских округов (на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врачей)</t>
  </si>
  <si>
    <t>20229999047398150</t>
  </si>
  <si>
    <t>Прочие субсидии бюджетам городских округов (на проведение мероприятий, направленных на обеспечение безопасного участия детей в дорожном движении)</t>
  </si>
  <si>
    <t>20229999047412150</t>
  </si>
  <si>
    <t>Прочие субсидии бюджетам городских округов (на обеспечение первичных мер пожарной безопасности)</t>
  </si>
  <si>
    <t>20229999047413150</t>
  </si>
  <si>
    <t>Прочие субсидии бюджетам городских округов (на частичное финансирование (возмещение) расходов на содержание единых дежурно-диспетчерских служб муниципальных образований Красноярского края)</t>
  </si>
  <si>
    <t>20229999047418150</t>
  </si>
  <si>
    <t>Прочие субсидии бюджетам городских округов (на поддержку физкультурно-спортивных клубов по месту жительства)</t>
  </si>
  <si>
    <t>20229999047436150</t>
  </si>
  <si>
    <t>Прочие субсидии бюджетам городских округов (на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организациях)</t>
  </si>
  <si>
    <t>20229999047449150</t>
  </si>
  <si>
    <t>Прочие субсидии бюджетам городских округов (на государственную поддержку комплексного развития муниципальных учреждений культуры и образовательных организаций)</t>
  </si>
  <si>
    <t>20229999047456150</t>
  </si>
  <si>
    <t>Прочие субсидии бюджетам городских округов (на поддержку деятельности муниципальных молодежных центров)</t>
  </si>
  <si>
    <t>20229999047466150</t>
  </si>
  <si>
    <t>Прочие субсидии бюджетам городских округов (на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территории)</t>
  </si>
  <si>
    <t>20229999047488150</t>
  </si>
  <si>
    <t>Прочие субсидии бюджетам городских округов (на комплектование книжных фондов библиотек муниципальных образований Красноярского края)</t>
  </si>
  <si>
    <t>20229999047495150</t>
  </si>
  <si>
    <t>Прочие субсидии бюджетам городских округов (на приобретение и монтаж установок по очистке и обеззараживанию воды на системах водоснабжения)</t>
  </si>
  <si>
    <t>20229999047508150</t>
  </si>
  <si>
    <t>Прочие субсидии бюджетам городских округов (на содержание автомобильных дорог общего пользования местного значения)</t>
  </si>
  <si>
    <t>20229999047509150</t>
  </si>
  <si>
    <t>Прочие субсидии бюджетам городских округов (на капитальный ремонт и ремонт автомобильных дорог общего пользования местного значения)</t>
  </si>
  <si>
    <t>20229999047553150</t>
  </si>
  <si>
    <t>Прочие субсидии городских округов (на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лагерей)</t>
  </si>
  <si>
    <t>20229999047555150</t>
  </si>
  <si>
    <t>Прочие субсидии бюджетам городских округов (на организацию и проведение акарицидных обработок мест массового отдыха населения)</t>
  </si>
  <si>
    <t>20229999047563150</t>
  </si>
  <si>
    <t>Прочие субсидии бюджетам городских округов (на приведение зданий и сооружений общеобразовательных организаций в соответствие требованиям законодательства)</t>
  </si>
  <si>
    <t>20229999047571150</t>
  </si>
  <si>
    <t>Прочие субсидии бюджетам городских округов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</si>
  <si>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20229999047575150</t>
  </si>
  <si>
    <t>Прочие субсидии бюджетам городских округов (на строительство, и (или) реконструкцию, и (или) ремонт объектов электроснабжения, водоснабжения, находящихся в собственности муниципальных образований, для обеспечения подключения некоммерческих товариществ к источникам электроснабжения, водоснабжения)</t>
  </si>
  <si>
    <t>20229999047579150</t>
  </si>
  <si>
    <t>Прочие субсидии бюджетам городских округов (на реализацию муниципальных программ (подпрограмм) поддержки социально ориентированных некоммерческих организаций)</t>
  </si>
  <si>
    <t>20229999047607150</t>
  </si>
  <si>
    <t>Прочие субсидии бюджетам городских округов с устойчивым экономическим развитием (на реализацию муниципальных программ развития субъектов малого и среднего предпринимательства)</t>
  </si>
  <si>
    <t>20229999047640150</t>
  </si>
  <si>
    <t>Прочие субсидии бюджетам городских округов на обеспечение деятельности муниципальных ресурсных центров поддержки общественных инициатив</t>
  </si>
  <si>
    <t>20229999047840150</t>
  </si>
  <si>
    <t>Прочие субсидии бюджетам городских округов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</si>
  <si>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20229999047843150</t>
  </si>
  <si>
    <t>Прочие субсидии бюджетам городских округов (на благоустройство территории под размещение физкультурно-оздоровительного комплекса открытого типа и монтаж спортивно-технологического оборудования)</t>
  </si>
  <si>
    <t>20230000000000150</t>
  </si>
  <si>
    <t>Субвенции бюджетам бюджетной системы Российской Федерации</t>
  </si>
  <si>
    <t>20230024040289150</t>
  </si>
  <si>
    <t>Субвенции бюджетам городских округов на выполнение передаваемых полномочий субъектов Российской Федерации(на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7-2988))</t>
  </si>
  <si>
    <t>20230024047408150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</si>
  <si>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</si>
  <si>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20230024047409150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</si>
  <si>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</si>
  <si>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20230024047429150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</si>
  <si>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6-2056))</t>
  </si>
  <si>
    <t>20230024047514150</t>
  </si>
  <si>
    <t>Субвенции бюджетам городских округов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8-3170))</t>
  </si>
  <si>
    <t>20230024047518150</t>
  </si>
  <si>
    <t>Субвенции бюджетам городских округов на выполнение передаваемых полномочий субъектов Российской Федерации (по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4-1402))</t>
  </si>
  <si>
    <t>20230024047519150</t>
  </si>
  <si>
    <t>Субвенции бюджетам городских округов на выполнение передаваемых полномочий субъектов Российской Федерации(на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11-5564))</t>
  </si>
  <si>
    <t>20230024047552150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</si>
  <si>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4-1089))</t>
  </si>
  <si>
    <t>20230024047554150</t>
  </si>
  <si>
    <t>Субвенции бюджетам городских округов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</t>
  </si>
  <si>
    <t>20230024047564150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</si>
  <si>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</si>
  <si>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20230024047566150</t>
  </si>
  <si>
    <t>Субвенции бюджетам городских округов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17-4377))</t>
  </si>
  <si>
    <t>20230024047587150</t>
  </si>
  <si>
    <t>Субвенции бюджетам городских округов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</t>
  </si>
  <si>
    <t>20230024047588150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</si>
  <si>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</si>
  <si>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20230024047604150</t>
  </si>
  <si>
    <t>Субвенции бюджетам городских округов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 в соответствии с Законом края от 26 декабря 2006 года №21-5589)</t>
  </si>
  <si>
    <t>20230024047649150</t>
  </si>
  <si>
    <t>Субвенции бюджетам городских округов на выполнение передаваемых полномочий субъектов Российской Федерации (по организации и обеспечению отдыха и оздоровления детей)</t>
  </si>
  <si>
    <t>20230024047846150</t>
  </si>
  <si>
    <t>Субвенции бюджетам городских округов на выполнение передаваемых полномочий субъектов Российской Федерации (по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</si>
  <si>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</si>
  <si>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</si>
  <si>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20235082040000150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</si>
  <si>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</si>
  <si>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</si>
  <si>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</si>
  <si>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20235469040000150</t>
  </si>
  <si>
    <t>Субвенции бюджетам городских округов на проведение Всероссийской переписи населения 2020 года</t>
  </si>
  <si>
    <t>20240000000000150</t>
  </si>
  <si>
    <t>Иные межбюджетные трансферты</t>
  </si>
  <si>
    <t>20245303040000150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</si>
  <si>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</si>
  <si>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20249999047558150</t>
  </si>
  <si>
    <t>Прочие межбюджетные трансферты, передаваемые бюджетам городских округов(на финансирование (возмещение) затрат муниципальных организаций отдыха детей и их оздоровления и лагерей с дневным пребыванием детей, связанных с тестированием сотрудников на новую коронавирусную инфекцию (COVID-19))</t>
  </si>
  <si>
    <t>20249999047745150</t>
  </si>
  <si>
    <t>Прочие межбюджетные трансферты, передаваемые бюджетам городских округов (за содействие развитию налогового потенциала)</t>
  </si>
  <si>
    <t>20800000000000000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</si>
  <si>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</si>
  <si>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20804000040000150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</si>
  <si>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</si>
  <si>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</si>
  <si>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</si>
  <si>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21804010040000150</t>
  </si>
  <si>
    <t>Доходы бюджетов городских округов от возврата бюджетными учреждениями остатков субсидий прошлых лет</t>
  </si>
  <si>
    <t>21804020040000150</t>
  </si>
  <si>
    <t>Доходы бюджетов городских округов от возврата автономными учреждениями остатков субсидий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</si>
  <si>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</si>
  <si>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</si>
  <si>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21960010040000150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</si>
  <si>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</si>
  <si>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НЕНАЛОГОВЫЕ ДОХОДЫ</t>
  </si>
  <si>
    <t>НАЛОГОВЫЕ ДОХОДЫ</t>
  </si>
  <si>
    <t>Наименование КБК</t>
  </si>
  <si>
    <t>КБК</t>
  </si>
  <si>
    <t xml:space="preserve">Утвержденные бюджетные назначения </t>
  </si>
  <si>
    <t>Исполнено за 2021 год</t>
  </si>
  <si>
    <t>Процент исполнения</t>
  </si>
  <si>
    <t>№ п/п</t>
  </si>
  <si>
    <t>рублей</t>
  </si>
  <si>
    <t>ДОХОДНЫ БЮДЖЕТА ЗАТО ЖЕЛЕЗНОГОРСК ПО КОДАМ КЛАССИФИКАЦИИ ДОХОДОВ БЮДЖЕТОВ ЗА 2021 ГОД</t>
  </si>
  <si>
    <t>Приложение № 2</t>
  </si>
  <si>
    <t>к решению Совета депутатов</t>
  </si>
  <si>
    <t>ЗАТО г. Железногорск</t>
  </si>
  <si>
    <t>от ____________  № ______</t>
  </si>
  <si>
    <t>ИТОГО</t>
  </si>
  <si>
    <t>св.200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</si>
</sst>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  <numFmt numFmtId="174" formatCode="0.000000"/>
    <numFmt numFmtId="175" formatCode="0.00000"/>
    <numFmt numFmtId="176" formatCode="0.0000"/>
    <numFmt numFmtId="177" formatCode="0.000"/>
    <numFmt numFmtId="178" formatCode="0.0"/>
  </numFmts>
  <fonts count="38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" fontId="1" fillId="0" borderId="14" xfId="0" applyNumberFormat="1" applyFont="1" applyBorder="1" applyAlignment="1" applyProtection="1">
      <alignment horizontal="right" vertical="center" wrapText="1"/>
      <protection/>
    </xf>
    <xf numFmtId="4" fontId="1" fillId="0" borderId="15" xfId="0" applyNumberFormat="1" applyFont="1" applyBorder="1" applyAlignment="1" applyProtection="1">
      <alignment horizontal="right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" fontId="2" fillId="0" borderId="16" xfId="0" applyNumberFormat="1" applyFont="1" applyBorder="1" applyAlignment="1" applyProtection="1">
      <alignment horizontal="right" vertical="center" wrapText="1"/>
      <protection/>
    </xf>
    <xf numFmtId="4" fontId="2" fillId="0" borderId="17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justify"/>
      <protection/>
    </xf>
    <xf numFmtId="49" fontId="1" fillId="0" borderId="0" xfId="0" applyNumberFormat="1" applyFont="1" applyBorder="1" applyAlignment="1" applyProtection="1">
      <alignment horizontal="justify"/>
      <protection/>
    </xf>
    <xf numFmtId="0" fontId="2" fillId="0" borderId="0" xfId="0" applyFont="1" applyBorder="1" applyAlignment="1" applyProtection="1">
      <alignment horizontal="justify" wrapText="1"/>
      <protection/>
    </xf>
    <xf numFmtId="0" fontId="2" fillId="0" borderId="0" xfId="0" applyFont="1" applyAlignment="1">
      <alignment horizontal="justify"/>
    </xf>
    <xf numFmtId="0" fontId="2" fillId="0" borderId="0" xfId="0" applyFont="1" applyBorder="1" applyAlignment="1" applyProtection="1">
      <alignment horizontal="justify"/>
      <protection/>
    </xf>
    <xf numFmtId="49" fontId="1" fillId="0" borderId="18" xfId="0" applyNumberFormat="1" applyFont="1" applyBorder="1" applyAlignment="1" applyProtection="1">
      <alignment horizontal="justify" vertical="center" wrapText="1"/>
      <protection/>
    </xf>
    <xf numFmtId="49" fontId="2" fillId="0" borderId="19" xfId="0" applyNumberFormat="1" applyFont="1" applyBorder="1" applyAlignment="1" applyProtection="1">
      <alignment horizontal="justify" vertical="center" wrapText="1"/>
      <protection/>
    </xf>
    <xf numFmtId="173" fontId="2" fillId="0" borderId="19" xfId="0" applyNumberFormat="1" applyFont="1" applyBorder="1" applyAlignment="1" applyProtection="1">
      <alignment horizontal="justify" vertical="center" wrapText="1"/>
      <protection/>
    </xf>
    <xf numFmtId="49" fontId="3" fillId="0" borderId="18" xfId="0" applyNumberFormat="1" applyFont="1" applyBorder="1" applyAlignment="1" applyProtection="1">
      <alignment horizontal="justify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5" xfId="0" applyNumberFormat="1" applyFont="1" applyBorder="1" applyAlignment="1" applyProtection="1">
      <alignment horizontal="right" vertical="center" wrapText="1"/>
      <protection/>
    </xf>
    <xf numFmtId="49" fontId="1" fillId="0" borderId="20" xfId="0" applyNumberFormat="1" applyFont="1" applyBorder="1" applyAlignment="1" applyProtection="1">
      <alignment horizontal="justify" vertical="center" wrapText="1"/>
      <protection/>
    </xf>
    <xf numFmtId="4" fontId="1" fillId="0" borderId="21" xfId="0" applyNumberFormat="1" applyFont="1" applyBorder="1" applyAlignment="1" applyProtection="1">
      <alignment horizontal="right" vertical="center" wrapText="1"/>
      <protection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right"/>
      <protection/>
    </xf>
    <xf numFmtId="49" fontId="2" fillId="0" borderId="22" xfId="0" applyNumberFormat="1" applyFont="1" applyBorder="1" applyAlignment="1" applyProtection="1">
      <alignment horizontal="justify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4" fontId="2" fillId="0" borderId="23" xfId="0" applyNumberFormat="1" applyFont="1" applyBorder="1" applyAlignment="1" applyProtection="1">
      <alignment horizontal="right" vertical="center" wrapText="1"/>
      <protection/>
    </xf>
    <xf numFmtId="4" fontId="2" fillId="0" borderId="24" xfId="0" applyNumberFormat="1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justify"/>
    </xf>
    <xf numFmtId="4" fontId="1" fillId="0" borderId="11" xfId="0" applyNumberFormat="1" applyFont="1" applyBorder="1" applyAlignment="1">
      <alignment/>
    </xf>
    <xf numFmtId="0" fontId="2" fillId="0" borderId="0" xfId="0" applyFont="1" applyBorder="1" applyAlignment="1" applyProtection="1">
      <alignment wrapText="1"/>
      <protection/>
    </xf>
    <xf numFmtId="0" fontId="1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/>
      <protection/>
    </xf>
    <xf numFmtId="172" fontId="2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22"/>
  <sheetViews>
    <sheetView showGridLines="0" tabSelected="1" zoomScalePageLayoutView="0" workbookViewId="0" topLeftCell="A144">
      <selection activeCell="D150" sqref="D150"/>
    </sheetView>
  </sheetViews>
  <sheetFormatPr defaultColWidth="19.57421875" defaultRowHeight="12.75" customHeight="1" outlineLevelRow="3"/>
  <cols>
    <col min="1" max="1" width="11.57421875" style="4" customWidth="1"/>
    <col min="2" max="2" width="65.7109375" style="19" customWidth="1"/>
    <col min="3" max="3" width="35.421875" style="4" customWidth="1"/>
    <col min="4" max="4" width="26.421875" style="4" customWidth="1"/>
    <col min="5" max="5" width="25.8515625" style="4" customWidth="1"/>
    <col min="6" max="16384" width="19.57421875" style="4" customWidth="1"/>
  </cols>
  <sheetData>
    <row r="1" spans="2:7" ht="18.75">
      <c r="B1" s="16"/>
      <c r="C1" s="2"/>
      <c r="D1" s="1"/>
      <c r="E1" s="46" t="s">
        <v>426</v>
      </c>
      <c r="F1" s="46"/>
      <c r="G1" s="1"/>
    </row>
    <row r="2" spans="2:7" ht="18.75">
      <c r="B2" s="16"/>
      <c r="C2" s="2"/>
      <c r="D2" s="1"/>
      <c r="E2" s="46" t="s">
        <v>427</v>
      </c>
      <c r="F2" s="46"/>
      <c r="G2" s="1"/>
    </row>
    <row r="3" spans="2:7" ht="18.75">
      <c r="B3" s="16"/>
      <c r="C3" s="2"/>
      <c r="D3" s="1"/>
      <c r="E3" s="46" t="s">
        <v>428</v>
      </c>
      <c r="F3" s="46"/>
      <c r="G3" s="1"/>
    </row>
    <row r="4" spans="2:7" ht="18.75">
      <c r="B4" s="17"/>
      <c r="C4" s="3"/>
      <c r="D4" s="3"/>
      <c r="E4" s="47" t="s">
        <v>429</v>
      </c>
      <c r="F4" s="47"/>
      <c r="G4" s="1"/>
    </row>
    <row r="5" spans="2:7" ht="18.75">
      <c r="B5" s="18"/>
      <c r="C5" s="6"/>
      <c r="D5" s="6"/>
      <c r="E5" s="6"/>
      <c r="F5" s="6"/>
      <c r="G5" s="6"/>
    </row>
    <row r="6" spans="3:5" ht="18.75">
      <c r="C6" s="44"/>
      <c r="D6" s="44"/>
      <c r="E6" s="44"/>
    </row>
    <row r="7" spans="1:6" ht="18.75">
      <c r="A7" s="45" t="s">
        <v>425</v>
      </c>
      <c r="B7" s="45"/>
      <c r="C7" s="45"/>
      <c r="D7" s="45"/>
      <c r="E7" s="45"/>
      <c r="F7" s="45"/>
    </row>
    <row r="8" spans="3:5" ht="18.75">
      <c r="C8" s="44"/>
      <c r="D8" s="44"/>
      <c r="E8" s="44"/>
    </row>
    <row r="9" spans="2:7" ht="18.75">
      <c r="B9" s="20"/>
      <c r="C9" s="5"/>
      <c r="D9" s="5"/>
      <c r="E9" s="5"/>
      <c r="F9" s="33" t="s">
        <v>424</v>
      </c>
      <c r="G9" s="5"/>
    </row>
    <row r="10" spans="1:6" ht="56.25">
      <c r="A10" s="31" t="s">
        <v>423</v>
      </c>
      <c r="B10" s="7" t="s">
        <v>418</v>
      </c>
      <c r="C10" s="8" t="s">
        <v>419</v>
      </c>
      <c r="D10" s="8" t="s">
        <v>420</v>
      </c>
      <c r="E10" s="9" t="s">
        <v>421</v>
      </c>
      <c r="F10" s="32" t="s">
        <v>422</v>
      </c>
    </row>
    <row r="11" spans="1:6" ht="18.75">
      <c r="A11" s="38">
        <v>1</v>
      </c>
      <c r="B11" s="21" t="s">
        <v>1</v>
      </c>
      <c r="C11" s="10" t="s">
        <v>0</v>
      </c>
      <c r="D11" s="11">
        <v>1231941877.5</v>
      </c>
      <c r="E11" s="12">
        <v>1245115751.21</v>
      </c>
      <c r="F11" s="40">
        <f>E11/D11*100</f>
        <v>101.06935838050526</v>
      </c>
    </row>
    <row r="12" spans="1:6" ht="18.75">
      <c r="A12" s="38">
        <v>2</v>
      </c>
      <c r="B12" s="21" t="s">
        <v>417</v>
      </c>
      <c r="C12" s="10" t="s">
        <v>0</v>
      </c>
      <c r="D12" s="11">
        <f>D13+D38+D43+D76+D88+D97</f>
        <v>1066259468.81</v>
      </c>
      <c r="E12" s="11">
        <f>E13+E38+E43+E76+E88+E97</f>
        <v>1084739244.14</v>
      </c>
      <c r="F12" s="40">
        <f aca="true" t="shared" si="0" ref="F12:F75">E12/D12*100</f>
        <v>101.7331405601138</v>
      </c>
    </row>
    <row r="13" spans="1:6" ht="18.75" outlineLevel="1">
      <c r="A13" s="38">
        <v>3</v>
      </c>
      <c r="B13" s="21" t="s">
        <v>3</v>
      </c>
      <c r="C13" s="10" t="s">
        <v>2</v>
      </c>
      <c r="D13" s="11">
        <v>874546441</v>
      </c>
      <c r="E13" s="12">
        <v>880346538.02</v>
      </c>
      <c r="F13" s="40">
        <f t="shared" si="0"/>
        <v>100.66321200888633</v>
      </c>
    </row>
    <row r="14" spans="1:6" ht="18.75" outlineLevel="2">
      <c r="A14" s="38">
        <v>4</v>
      </c>
      <c r="B14" s="21" t="s">
        <v>5</v>
      </c>
      <c r="C14" s="10" t="s">
        <v>4</v>
      </c>
      <c r="D14" s="11">
        <v>3594900</v>
      </c>
      <c r="E14" s="12">
        <v>4416385.35</v>
      </c>
      <c r="F14" s="40">
        <f t="shared" si="0"/>
        <v>122.85141033130267</v>
      </c>
    </row>
    <row r="15" spans="1:6" ht="75" outlineLevel="3">
      <c r="A15" s="38">
        <v>5</v>
      </c>
      <c r="B15" s="22" t="s">
        <v>7</v>
      </c>
      <c r="C15" s="13" t="s">
        <v>6</v>
      </c>
      <c r="D15" s="14">
        <v>3594900</v>
      </c>
      <c r="E15" s="15">
        <f>E16+E17+E18</f>
        <v>4416385.350000001</v>
      </c>
      <c r="F15" s="39">
        <f t="shared" si="0"/>
        <v>122.85141033130269</v>
      </c>
    </row>
    <row r="16" spans="1:6" ht="112.5" hidden="1" outlineLevel="3">
      <c r="A16" s="38">
        <v>6</v>
      </c>
      <c r="B16" s="22" t="s">
        <v>9</v>
      </c>
      <c r="C16" s="13" t="s">
        <v>8</v>
      </c>
      <c r="D16" s="14">
        <v>0</v>
      </c>
      <c r="E16" s="15">
        <v>4399148.12</v>
      </c>
      <c r="F16" s="39" t="e">
        <f t="shared" si="0"/>
        <v>#DIV/0!</v>
      </c>
    </row>
    <row r="17" spans="1:6" ht="75" hidden="1" outlineLevel="3">
      <c r="A17" s="38">
        <v>7</v>
      </c>
      <c r="B17" s="22" t="s">
        <v>11</v>
      </c>
      <c r="C17" s="13" t="s">
        <v>10</v>
      </c>
      <c r="D17" s="14">
        <v>0</v>
      </c>
      <c r="E17" s="15">
        <v>17167.37</v>
      </c>
      <c r="F17" s="39" t="e">
        <f t="shared" si="0"/>
        <v>#DIV/0!</v>
      </c>
    </row>
    <row r="18" spans="1:6" ht="112.5" hidden="1" outlineLevel="3">
      <c r="A18" s="38">
        <v>8</v>
      </c>
      <c r="B18" s="22" t="s">
        <v>13</v>
      </c>
      <c r="C18" s="13" t="s">
        <v>12</v>
      </c>
      <c r="D18" s="14">
        <v>0</v>
      </c>
      <c r="E18" s="15">
        <v>69.86</v>
      </c>
      <c r="F18" s="39" t="e">
        <f t="shared" si="0"/>
        <v>#DIV/0!</v>
      </c>
    </row>
    <row r="19" spans="1:6" ht="18.75" outlineLevel="2">
      <c r="A19" s="38">
        <v>6</v>
      </c>
      <c r="B19" s="21" t="s">
        <v>15</v>
      </c>
      <c r="C19" s="10" t="s">
        <v>14</v>
      </c>
      <c r="D19" s="11">
        <v>870951541</v>
      </c>
      <c r="E19" s="12">
        <v>875930152.67</v>
      </c>
      <c r="F19" s="40">
        <f t="shared" si="0"/>
        <v>100.57162900983947</v>
      </c>
    </row>
    <row r="20" spans="1:6" ht="112.5" outlineLevel="3">
      <c r="A20" s="38">
        <v>7</v>
      </c>
      <c r="B20" s="23" t="s">
        <v>17</v>
      </c>
      <c r="C20" s="13" t="s">
        <v>16</v>
      </c>
      <c r="D20" s="14">
        <v>858740189</v>
      </c>
      <c r="E20" s="15">
        <f>E21+E22+E23+E24</f>
        <v>862078437.49</v>
      </c>
      <c r="F20" s="39">
        <f t="shared" si="0"/>
        <v>100.38873788984854</v>
      </c>
    </row>
    <row r="21" spans="1:6" ht="168.75" hidden="1" outlineLevel="3">
      <c r="A21" s="38">
        <v>11</v>
      </c>
      <c r="B21" s="23" t="s">
        <v>19</v>
      </c>
      <c r="C21" s="13" t="s">
        <v>18</v>
      </c>
      <c r="D21" s="14">
        <v>0</v>
      </c>
      <c r="E21" s="15">
        <v>861855879.64</v>
      </c>
      <c r="F21" s="39" t="e">
        <f t="shared" si="0"/>
        <v>#DIV/0!</v>
      </c>
    </row>
    <row r="22" spans="1:6" ht="131.25" hidden="1" outlineLevel="3">
      <c r="A22" s="38">
        <v>12</v>
      </c>
      <c r="B22" s="23" t="s">
        <v>21</v>
      </c>
      <c r="C22" s="13" t="s">
        <v>20</v>
      </c>
      <c r="D22" s="14">
        <v>0</v>
      </c>
      <c r="E22" s="15">
        <v>23436.61</v>
      </c>
      <c r="F22" s="39" t="e">
        <f t="shared" si="0"/>
        <v>#DIV/0!</v>
      </c>
    </row>
    <row r="23" spans="1:6" ht="168.75" hidden="1" outlineLevel="3">
      <c r="A23" s="38">
        <v>13</v>
      </c>
      <c r="B23" s="23" t="s">
        <v>23</v>
      </c>
      <c r="C23" s="13" t="s">
        <v>22</v>
      </c>
      <c r="D23" s="14">
        <v>0</v>
      </c>
      <c r="E23" s="15">
        <v>199785.7</v>
      </c>
      <c r="F23" s="39" t="e">
        <f t="shared" si="0"/>
        <v>#DIV/0!</v>
      </c>
    </row>
    <row r="24" spans="1:6" ht="131.25" hidden="1" outlineLevel="3">
      <c r="A24" s="38">
        <v>14</v>
      </c>
      <c r="B24" s="23" t="s">
        <v>25</v>
      </c>
      <c r="C24" s="13" t="s">
        <v>24</v>
      </c>
      <c r="D24" s="14">
        <v>0</v>
      </c>
      <c r="E24" s="15">
        <v>-664.46</v>
      </c>
      <c r="F24" s="39" t="e">
        <f t="shared" si="0"/>
        <v>#DIV/0!</v>
      </c>
    </row>
    <row r="25" spans="1:6" ht="168.75" outlineLevel="3">
      <c r="A25" s="38">
        <v>8</v>
      </c>
      <c r="B25" s="23" t="s">
        <v>27</v>
      </c>
      <c r="C25" s="13" t="s">
        <v>26</v>
      </c>
      <c r="D25" s="14">
        <v>1373906</v>
      </c>
      <c r="E25" s="15">
        <f>E26+E27+E28</f>
        <v>1265764.8499999999</v>
      </c>
      <c r="F25" s="39">
        <f t="shared" si="0"/>
        <v>92.12892657867422</v>
      </c>
    </row>
    <row r="26" spans="1:6" ht="206.25" hidden="1" outlineLevel="3">
      <c r="A26" s="38">
        <v>16</v>
      </c>
      <c r="B26" s="23" t="s">
        <v>29</v>
      </c>
      <c r="C26" s="13" t="s">
        <v>28</v>
      </c>
      <c r="D26" s="14">
        <v>0</v>
      </c>
      <c r="E26" s="15">
        <v>1256379.77</v>
      </c>
      <c r="F26" s="39" t="e">
        <f t="shared" si="0"/>
        <v>#DIV/0!</v>
      </c>
    </row>
    <row r="27" spans="1:6" ht="187.5" hidden="1" outlineLevel="3">
      <c r="A27" s="38">
        <v>17</v>
      </c>
      <c r="B27" s="23" t="s">
        <v>31</v>
      </c>
      <c r="C27" s="13" t="s">
        <v>30</v>
      </c>
      <c r="D27" s="14">
        <v>0</v>
      </c>
      <c r="E27" s="15">
        <v>4788.95</v>
      </c>
      <c r="F27" s="39" t="e">
        <f t="shared" si="0"/>
        <v>#DIV/0!</v>
      </c>
    </row>
    <row r="28" spans="1:6" ht="206.25" hidden="1" outlineLevel="3">
      <c r="A28" s="38">
        <v>18</v>
      </c>
      <c r="B28" s="23" t="s">
        <v>33</v>
      </c>
      <c r="C28" s="13" t="s">
        <v>32</v>
      </c>
      <c r="D28" s="14">
        <v>0</v>
      </c>
      <c r="E28" s="15">
        <v>4596.13</v>
      </c>
      <c r="F28" s="39" t="e">
        <f t="shared" si="0"/>
        <v>#DIV/0!</v>
      </c>
    </row>
    <row r="29" spans="1:6" ht="75" outlineLevel="3">
      <c r="A29" s="38">
        <v>9</v>
      </c>
      <c r="B29" s="22" t="s">
        <v>35</v>
      </c>
      <c r="C29" s="13" t="s">
        <v>34</v>
      </c>
      <c r="D29" s="14">
        <v>6852000</v>
      </c>
      <c r="E29" s="15">
        <f>E30+E31+E32</f>
        <v>6999510.83</v>
      </c>
      <c r="F29" s="39">
        <f t="shared" si="0"/>
        <v>102.15281421482779</v>
      </c>
    </row>
    <row r="30" spans="1:6" ht="112.5" hidden="1" outlineLevel="3">
      <c r="A30" s="38">
        <v>20</v>
      </c>
      <c r="B30" s="22" t="s">
        <v>37</v>
      </c>
      <c r="C30" s="13" t="s">
        <v>36</v>
      </c>
      <c r="D30" s="14">
        <v>0</v>
      </c>
      <c r="E30" s="15">
        <v>6767945.33</v>
      </c>
      <c r="F30" s="39" t="e">
        <f t="shared" si="0"/>
        <v>#DIV/0!</v>
      </c>
    </row>
    <row r="31" spans="1:6" ht="75" hidden="1" outlineLevel="3">
      <c r="A31" s="38">
        <v>21</v>
      </c>
      <c r="B31" s="22" t="s">
        <v>39</v>
      </c>
      <c r="C31" s="13" t="s">
        <v>38</v>
      </c>
      <c r="D31" s="14">
        <v>0</v>
      </c>
      <c r="E31" s="15">
        <v>224941.63</v>
      </c>
      <c r="F31" s="39" t="e">
        <f t="shared" si="0"/>
        <v>#DIV/0!</v>
      </c>
    </row>
    <row r="32" spans="1:6" ht="112.5" hidden="1" outlineLevel="3">
      <c r="A32" s="38">
        <v>22</v>
      </c>
      <c r="B32" s="22" t="s">
        <v>41</v>
      </c>
      <c r="C32" s="13" t="s">
        <v>40</v>
      </c>
      <c r="D32" s="14">
        <v>0</v>
      </c>
      <c r="E32" s="15">
        <v>6623.87</v>
      </c>
      <c r="F32" s="39" t="e">
        <f t="shared" si="0"/>
        <v>#DIV/0!</v>
      </c>
    </row>
    <row r="33" spans="1:6" ht="131.25" outlineLevel="3">
      <c r="A33" s="38">
        <v>10</v>
      </c>
      <c r="B33" s="23" t="s">
        <v>43</v>
      </c>
      <c r="C33" s="13" t="s">
        <v>42</v>
      </c>
      <c r="D33" s="14">
        <v>882000</v>
      </c>
      <c r="E33" s="15">
        <f>E34</f>
        <v>1100770.05</v>
      </c>
      <c r="F33" s="39">
        <f t="shared" si="0"/>
        <v>124.80386054421768</v>
      </c>
    </row>
    <row r="34" spans="1:6" ht="187.5" hidden="1" outlineLevel="3">
      <c r="A34" s="38">
        <v>24</v>
      </c>
      <c r="B34" s="23" t="s">
        <v>45</v>
      </c>
      <c r="C34" s="13" t="s">
        <v>44</v>
      </c>
      <c r="D34" s="14">
        <v>0</v>
      </c>
      <c r="E34" s="15">
        <v>1100770.05</v>
      </c>
      <c r="F34" s="39" t="e">
        <f t="shared" si="0"/>
        <v>#DIV/0!</v>
      </c>
    </row>
    <row r="35" spans="1:6" ht="75" outlineLevel="3">
      <c r="A35" s="38">
        <v>11</v>
      </c>
      <c r="B35" s="22" t="s">
        <v>47</v>
      </c>
      <c r="C35" s="13" t="s">
        <v>46</v>
      </c>
      <c r="D35" s="14">
        <v>3103446</v>
      </c>
      <c r="E35" s="15">
        <f>E36+E37</f>
        <v>4485669.45</v>
      </c>
      <c r="F35" s="39">
        <f t="shared" si="0"/>
        <v>144.5383438281188</v>
      </c>
    </row>
    <row r="36" spans="1:6" ht="112.5" hidden="1" outlineLevel="3">
      <c r="A36" s="38">
        <v>26</v>
      </c>
      <c r="B36" s="22" t="s">
        <v>49</v>
      </c>
      <c r="C36" s="13" t="s">
        <v>48</v>
      </c>
      <c r="D36" s="14">
        <v>0</v>
      </c>
      <c r="E36" s="15">
        <v>4485273.11</v>
      </c>
      <c r="F36" s="39" t="e">
        <f t="shared" si="0"/>
        <v>#DIV/0!</v>
      </c>
    </row>
    <row r="37" spans="1:6" ht="75" hidden="1" outlineLevel="3">
      <c r="A37" s="38">
        <v>27</v>
      </c>
      <c r="B37" s="22" t="s">
        <v>51</v>
      </c>
      <c r="C37" s="13" t="s">
        <v>50</v>
      </c>
      <c r="D37" s="14">
        <v>0</v>
      </c>
      <c r="E37" s="15">
        <v>396.34</v>
      </c>
      <c r="F37" s="39" t="e">
        <f t="shared" si="0"/>
        <v>#DIV/0!</v>
      </c>
    </row>
    <row r="38" spans="1:6" ht="56.25" outlineLevel="1">
      <c r="A38" s="38">
        <v>12</v>
      </c>
      <c r="B38" s="21" t="s">
        <v>53</v>
      </c>
      <c r="C38" s="10" t="s">
        <v>52</v>
      </c>
      <c r="D38" s="11">
        <v>22562300</v>
      </c>
      <c r="E38" s="12">
        <v>22996106.95</v>
      </c>
      <c r="F38" s="40">
        <f t="shared" si="0"/>
        <v>101.92270712648977</v>
      </c>
    </row>
    <row r="39" spans="1:6" ht="168.75" outlineLevel="3">
      <c r="A39" s="38">
        <v>13</v>
      </c>
      <c r="B39" s="23" t="s">
        <v>55</v>
      </c>
      <c r="C39" s="13" t="s">
        <v>54</v>
      </c>
      <c r="D39" s="14">
        <v>10646460</v>
      </c>
      <c r="E39" s="15">
        <v>10616373.27</v>
      </c>
      <c r="F39" s="39">
        <f t="shared" si="0"/>
        <v>99.717401558828</v>
      </c>
    </row>
    <row r="40" spans="1:6" ht="187.5" outlineLevel="3">
      <c r="A40" s="38">
        <v>14</v>
      </c>
      <c r="B40" s="23" t="s">
        <v>57</v>
      </c>
      <c r="C40" s="13" t="s">
        <v>56</v>
      </c>
      <c r="D40" s="14">
        <v>72089</v>
      </c>
      <c r="E40" s="15">
        <v>74662.1</v>
      </c>
      <c r="F40" s="39">
        <f t="shared" si="0"/>
        <v>103.56933790176032</v>
      </c>
    </row>
    <row r="41" spans="1:6" ht="168.75" outlineLevel="3">
      <c r="A41" s="38">
        <v>15</v>
      </c>
      <c r="B41" s="23" t="s">
        <v>59</v>
      </c>
      <c r="C41" s="13" t="s">
        <v>58</v>
      </c>
      <c r="D41" s="14">
        <v>13652906</v>
      </c>
      <c r="E41" s="15">
        <v>14115435.77</v>
      </c>
      <c r="F41" s="39">
        <f t="shared" si="0"/>
        <v>103.38777524726237</v>
      </c>
    </row>
    <row r="42" spans="1:6" ht="168.75" outlineLevel="3">
      <c r="A42" s="38">
        <v>16</v>
      </c>
      <c r="B42" s="23" t="s">
        <v>61</v>
      </c>
      <c r="C42" s="13" t="s">
        <v>60</v>
      </c>
      <c r="D42" s="14">
        <v>-1809155</v>
      </c>
      <c r="E42" s="15">
        <v>-1810364.19</v>
      </c>
      <c r="F42" s="39">
        <f t="shared" si="0"/>
        <v>100.06683728038782</v>
      </c>
    </row>
    <row r="43" spans="1:6" ht="18.75" outlineLevel="1">
      <c r="A43" s="38">
        <v>17</v>
      </c>
      <c r="B43" s="21" t="s">
        <v>63</v>
      </c>
      <c r="C43" s="10" t="s">
        <v>62</v>
      </c>
      <c r="D43" s="11">
        <v>120461510.81</v>
      </c>
      <c r="E43" s="12">
        <v>126450856.26</v>
      </c>
      <c r="F43" s="40">
        <f t="shared" si="0"/>
        <v>104.97199927987522</v>
      </c>
    </row>
    <row r="44" spans="1:6" ht="39" outlineLevel="2">
      <c r="A44" s="38">
        <v>18</v>
      </c>
      <c r="B44" s="24" t="s">
        <v>65</v>
      </c>
      <c r="C44" s="25" t="s">
        <v>64</v>
      </c>
      <c r="D44" s="26">
        <v>97272541</v>
      </c>
      <c r="E44" s="27">
        <v>96829406.83</v>
      </c>
      <c r="F44" s="41">
        <f t="shared" si="0"/>
        <v>99.54444063510174</v>
      </c>
    </row>
    <row r="45" spans="1:6" ht="37.5" outlineLevel="3">
      <c r="A45" s="38">
        <v>19</v>
      </c>
      <c r="B45" s="22" t="s">
        <v>67</v>
      </c>
      <c r="C45" s="13" t="s">
        <v>66</v>
      </c>
      <c r="D45" s="14">
        <v>66090587</v>
      </c>
      <c r="E45" s="15">
        <f>E46+E47+E48+E49</f>
        <v>64972340.41</v>
      </c>
      <c r="F45" s="39">
        <f t="shared" si="0"/>
        <v>98.30800929336579</v>
      </c>
    </row>
    <row r="46" spans="1:6" ht="93.75" hidden="1" outlineLevel="3">
      <c r="A46" s="38">
        <v>36</v>
      </c>
      <c r="B46" s="22" t="s">
        <v>69</v>
      </c>
      <c r="C46" s="13" t="s">
        <v>68</v>
      </c>
      <c r="D46" s="14">
        <v>0</v>
      </c>
      <c r="E46" s="15">
        <v>64559155.39</v>
      </c>
      <c r="F46" s="39" t="e">
        <f t="shared" si="0"/>
        <v>#DIV/0!</v>
      </c>
    </row>
    <row r="47" spans="1:6" ht="56.25" hidden="1" outlineLevel="3">
      <c r="A47" s="38">
        <v>37</v>
      </c>
      <c r="B47" s="22" t="s">
        <v>71</v>
      </c>
      <c r="C47" s="13" t="s">
        <v>70</v>
      </c>
      <c r="D47" s="14">
        <v>0</v>
      </c>
      <c r="E47" s="15">
        <v>382851.67</v>
      </c>
      <c r="F47" s="39" t="e">
        <f t="shared" si="0"/>
        <v>#DIV/0!</v>
      </c>
    </row>
    <row r="48" spans="1:6" ht="93.75" hidden="1" outlineLevel="3">
      <c r="A48" s="38">
        <v>38</v>
      </c>
      <c r="B48" s="22" t="s">
        <v>73</v>
      </c>
      <c r="C48" s="13" t="s">
        <v>72</v>
      </c>
      <c r="D48" s="14">
        <v>0</v>
      </c>
      <c r="E48" s="15">
        <v>14841.73</v>
      </c>
      <c r="F48" s="39" t="e">
        <f t="shared" si="0"/>
        <v>#DIV/0!</v>
      </c>
    </row>
    <row r="49" spans="1:6" ht="56.25" hidden="1" outlineLevel="3">
      <c r="A49" s="38">
        <v>39</v>
      </c>
      <c r="B49" s="22" t="s">
        <v>75</v>
      </c>
      <c r="C49" s="13" t="s">
        <v>74</v>
      </c>
      <c r="D49" s="14">
        <v>0</v>
      </c>
      <c r="E49" s="15">
        <v>15491.62</v>
      </c>
      <c r="F49" s="39" t="e">
        <f t="shared" si="0"/>
        <v>#DIV/0!</v>
      </c>
    </row>
    <row r="50" spans="1:6" ht="112.5" outlineLevel="3">
      <c r="A50" s="38">
        <v>20</v>
      </c>
      <c r="B50" s="23" t="s">
        <v>77</v>
      </c>
      <c r="C50" s="13" t="s">
        <v>76</v>
      </c>
      <c r="D50" s="14">
        <v>0</v>
      </c>
      <c r="E50" s="15">
        <f>-9645.59+E51</f>
        <v>-9537.58</v>
      </c>
      <c r="F50" s="39"/>
    </row>
    <row r="51" spans="1:6" ht="75" hidden="1" outlineLevel="3">
      <c r="A51" s="38">
        <v>41</v>
      </c>
      <c r="B51" s="22" t="s">
        <v>79</v>
      </c>
      <c r="C51" s="13" t="s">
        <v>78</v>
      </c>
      <c r="D51" s="14">
        <v>0</v>
      </c>
      <c r="E51" s="15">
        <v>108.01</v>
      </c>
      <c r="F51" s="39" t="e">
        <f t="shared" si="0"/>
        <v>#DIV/0!</v>
      </c>
    </row>
    <row r="52" spans="1:6" ht="93.75" outlineLevel="3">
      <c r="A52" s="38">
        <v>21</v>
      </c>
      <c r="B52" s="22" t="s">
        <v>81</v>
      </c>
      <c r="C52" s="13" t="s">
        <v>80</v>
      </c>
      <c r="D52" s="14">
        <v>31181954</v>
      </c>
      <c r="E52" s="15">
        <f>E53+E54+E55</f>
        <v>31852264.83</v>
      </c>
      <c r="F52" s="39">
        <f t="shared" si="0"/>
        <v>102.14967551424135</v>
      </c>
    </row>
    <row r="53" spans="1:6" ht="150" hidden="1" outlineLevel="3">
      <c r="A53" s="38">
        <v>43</v>
      </c>
      <c r="B53" s="23" t="s">
        <v>83</v>
      </c>
      <c r="C53" s="13" t="s">
        <v>82</v>
      </c>
      <c r="D53" s="14">
        <v>0</v>
      </c>
      <c r="E53" s="15">
        <v>31788700.84</v>
      </c>
      <c r="F53" s="39" t="e">
        <f t="shared" si="0"/>
        <v>#DIV/0!</v>
      </c>
    </row>
    <row r="54" spans="1:6" ht="112.5" hidden="1" outlineLevel="3">
      <c r="A54" s="38">
        <v>44</v>
      </c>
      <c r="B54" s="22" t="s">
        <v>85</v>
      </c>
      <c r="C54" s="13" t="s">
        <v>84</v>
      </c>
      <c r="D54" s="14">
        <v>0</v>
      </c>
      <c r="E54" s="15">
        <v>62295.86</v>
      </c>
      <c r="F54" s="39" t="e">
        <f t="shared" si="0"/>
        <v>#DIV/0!</v>
      </c>
    </row>
    <row r="55" spans="1:6" ht="131.25" hidden="1" outlineLevel="3">
      <c r="A55" s="38">
        <v>45</v>
      </c>
      <c r="B55" s="23" t="s">
        <v>87</v>
      </c>
      <c r="C55" s="13" t="s">
        <v>86</v>
      </c>
      <c r="D55" s="14">
        <v>0</v>
      </c>
      <c r="E55" s="15">
        <v>1268.13</v>
      </c>
      <c r="F55" s="39" t="e">
        <f t="shared" si="0"/>
        <v>#DIV/0!</v>
      </c>
    </row>
    <row r="56" spans="1:6" ht="93.75" outlineLevel="3">
      <c r="A56" s="38">
        <v>22</v>
      </c>
      <c r="B56" s="22" t="s">
        <v>89</v>
      </c>
      <c r="C56" s="13" t="s">
        <v>88</v>
      </c>
      <c r="D56" s="14">
        <v>0</v>
      </c>
      <c r="E56" s="15">
        <v>317.66</v>
      </c>
      <c r="F56" s="39"/>
    </row>
    <row r="57" spans="1:6" ht="112.5" outlineLevel="3">
      <c r="A57" s="38">
        <v>23</v>
      </c>
      <c r="B57" s="22" t="s">
        <v>91</v>
      </c>
      <c r="C57" s="13" t="s">
        <v>90</v>
      </c>
      <c r="D57" s="14">
        <v>0</v>
      </c>
      <c r="E57" s="15">
        <f>10303+E58</f>
        <v>14021.51</v>
      </c>
      <c r="F57" s="39"/>
    </row>
    <row r="58" spans="1:6" ht="75" hidden="1" outlineLevel="3">
      <c r="A58" s="38">
        <v>48</v>
      </c>
      <c r="B58" s="22" t="s">
        <v>93</v>
      </c>
      <c r="C58" s="13" t="s">
        <v>92</v>
      </c>
      <c r="D58" s="14">
        <v>0</v>
      </c>
      <c r="E58" s="15">
        <v>3718.51</v>
      </c>
      <c r="F58" s="39" t="e">
        <f t="shared" si="0"/>
        <v>#DIV/0!</v>
      </c>
    </row>
    <row r="59" spans="1:6" ht="39" outlineLevel="2">
      <c r="A59" s="38">
        <v>24</v>
      </c>
      <c r="B59" s="24" t="s">
        <v>95</v>
      </c>
      <c r="C59" s="25" t="s">
        <v>94</v>
      </c>
      <c r="D59" s="26">
        <v>4402861</v>
      </c>
      <c r="E59" s="27">
        <v>4223763.19</v>
      </c>
      <c r="F59" s="41">
        <f t="shared" si="0"/>
        <v>95.93224019563644</v>
      </c>
    </row>
    <row r="60" spans="1:6" ht="37.5" outlineLevel="3">
      <c r="A60" s="38">
        <v>25</v>
      </c>
      <c r="B60" s="22" t="s">
        <v>95</v>
      </c>
      <c r="C60" s="13" t="s">
        <v>96</v>
      </c>
      <c r="D60" s="14">
        <v>4402861</v>
      </c>
      <c r="E60" s="15">
        <f>E61+E62+E63</f>
        <v>4242664.5</v>
      </c>
      <c r="F60" s="39">
        <f t="shared" si="0"/>
        <v>96.36153628288515</v>
      </c>
    </row>
    <row r="61" spans="1:6" ht="75" hidden="1" outlineLevel="3">
      <c r="A61" s="38">
        <v>51</v>
      </c>
      <c r="B61" s="22" t="s">
        <v>98</v>
      </c>
      <c r="C61" s="13" t="s">
        <v>97</v>
      </c>
      <c r="D61" s="14">
        <v>0</v>
      </c>
      <c r="E61" s="15">
        <v>4166468.42</v>
      </c>
      <c r="F61" s="39" t="e">
        <f t="shared" si="0"/>
        <v>#DIV/0!</v>
      </c>
    </row>
    <row r="62" spans="1:6" ht="56.25" hidden="1" outlineLevel="3">
      <c r="A62" s="38">
        <v>52</v>
      </c>
      <c r="B62" s="22" t="s">
        <v>100</v>
      </c>
      <c r="C62" s="13" t="s">
        <v>99</v>
      </c>
      <c r="D62" s="14">
        <v>0</v>
      </c>
      <c r="E62" s="15">
        <v>44724.28</v>
      </c>
      <c r="F62" s="39" t="e">
        <f t="shared" si="0"/>
        <v>#DIV/0!</v>
      </c>
    </row>
    <row r="63" spans="1:6" ht="75" hidden="1" outlineLevel="3">
      <c r="A63" s="38">
        <v>53</v>
      </c>
      <c r="B63" s="22" t="s">
        <v>102</v>
      </c>
      <c r="C63" s="13" t="s">
        <v>101</v>
      </c>
      <c r="D63" s="14">
        <v>0</v>
      </c>
      <c r="E63" s="15">
        <v>31471.8</v>
      </c>
      <c r="F63" s="39" t="e">
        <f t="shared" si="0"/>
        <v>#DIV/0!</v>
      </c>
    </row>
    <row r="64" spans="1:6" ht="112.5" outlineLevel="3">
      <c r="A64" s="38">
        <v>26</v>
      </c>
      <c r="B64" s="22" t="s">
        <v>104</v>
      </c>
      <c r="C64" s="13" t="s">
        <v>103</v>
      </c>
      <c r="D64" s="14">
        <v>0</v>
      </c>
      <c r="E64" s="15">
        <f>-18796.88+E65+E66</f>
        <v>-18901.31</v>
      </c>
      <c r="F64" s="39"/>
    </row>
    <row r="65" spans="1:6" ht="75" hidden="1" outlineLevel="3">
      <c r="A65" s="38">
        <v>55</v>
      </c>
      <c r="B65" s="22" t="s">
        <v>106</v>
      </c>
      <c r="C65" s="13" t="s">
        <v>105</v>
      </c>
      <c r="D65" s="14">
        <v>0</v>
      </c>
      <c r="E65" s="15">
        <v>208.82</v>
      </c>
      <c r="F65" s="39" t="e">
        <f t="shared" si="0"/>
        <v>#DIV/0!</v>
      </c>
    </row>
    <row r="66" spans="1:6" ht="93.75" hidden="1" outlineLevel="3">
      <c r="A66" s="38">
        <v>56</v>
      </c>
      <c r="B66" s="22" t="s">
        <v>108</v>
      </c>
      <c r="C66" s="13" t="s">
        <v>107</v>
      </c>
      <c r="D66" s="14">
        <v>0</v>
      </c>
      <c r="E66" s="15">
        <v>-313.25</v>
      </c>
      <c r="F66" s="39" t="e">
        <f t="shared" si="0"/>
        <v>#DIV/0!</v>
      </c>
    </row>
    <row r="67" spans="1:6" ht="19.5" outlineLevel="2">
      <c r="A67" s="38">
        <v>27</v>
      </c>
      <c r="B67" s="24" t="s">
        <v>110</v>
      </c>
      <c r="C67" s="25" t="s">
        <v>109</v>
      </c>
      <c r="D67" s="26">
        <v>52975</v>
      </c>
      <c r="E67" s="27">
        <v>52072.8</v>
      </c>
      <c r="F67" s="39">
        <f t="shared" si="0"/>
        <v>98.29693251533743</v>
      </c>
    </row>
    <row r="68" spans="1:6" ht="18.75" outlineLevel="3">
      <c r="A68" s="38">
        <v>28</v>
      </c>
      <c r="B68" s="22" t="s">
        <v>110</v>
      </c>
      <c r="C68" s="13" t="s">
        <v>111</v>
      </c>
      <c r="D68" s="14">
        <v>52975</v>
      </c>
      <c r="E68" s="15">
        <f>E69+E70</f>
        <v>52072.8</v>
      </c>
      <c r="F68" s="39">
        <f t="shared" si="0"/>
        <v>98.29693251533743</v>
      </c>
    </row>
    <row r="69" spans="1:6" ht="75" hidden="1" outlineLevel="3">
      <c r="A69" s="38">
        <v>59</v>
      </c>
      <c r="B69" s="22" t="s">
        <v>113</v>
      </c>
      <c r="C69" s="13" t="s">
        <v>112</v>
      </c>
      <c r="D69" s="14">
        <v>0</v>
      </c>
      <c r="E69" s="15">
        <v>42178.35</v>
      </c>
      <c r="F69" s="39" t="e">
        <f t="shared" si="0"/>
        <v>#DIV/0!</v>
      </c>
    </row>
    <row r="70" spans="1:6" ht="37.5" hidden="1" outlineLevel="3">
      <c r="A70" s="38">
        <v>60</v>
      </c>
      <c r="B70" s="22" t="s">
        <v>115</v>
      </c>
      <c r="C70" s="13" t="s">
        <v>114</v>
      </c>
      <c r="D70" s="14">
        <v>0</v>
      </c>
      <c r="E70" s="15">
        <v>9894.45</v>
      </c>
      <c r="F70" s="39" t="e">
        <f t="shared" si="0"/>
        <v>#DIV/0!</v>
      </c>
    </row>
    <row r="71" spans="1:6" ht="37.5" outlineLevel="2">
      <c r="A71" s="38">
        <v>29</v>
      </c>
      <c r="B71" s="21" t="s">
        <v>117</v>
      </c>
      <c r="C71" s="10" t="s">
        <v>116</v>
      </c>
      <c r="D71" s="11">
        <v>18733133.81</v>
      </c>
      <c r="E71" s="12">
        <v>25345613.44</v>
      </c>
      <c r="F71" s="40">
        <f t="shared" si="0"/>
        <v>135.29830992009556</v>
      </c>
    </row>
    <row r="72" spans="1:6" ht="56.25" outlineLevel="3">
      <c r="A72" s="38">
        <v>30</v>
      </c>
      <c r="B72" s="22" t="s">
        <v>119</v>
      </c>
      <c r="C72" s="13" t="s">
        <v>118</v>
      </c>
      <c r="D72" s="14">
        <v>18733133.81</v>
      </c>
      <c r="E72" s="15">
        <f>E73+E74+E75</f>
        <v>25345613.44</v>
      </c>
      <c r="F72" s="39">
        <f t="shared" si="0"/>
        <v>135.29830992009556</v>
      </c>
    </row>
    <row r="73" spans="1:6" ht="93.75" hidden="1" outlineLevel="3">
      <c r="A73" s="38">
        <v>63</v>
      </c>
      <c r="B73" s="22" t="s">
        <v>121</v>
      </c>
      <c r="C73" s="13" t="s">
        <v>120</v>
      </c>
      <c r="D73" s="14">
        <v>0</v>
      </c>
      <c r="E73" s="15">
        <v>25324989.59</v>
      </c>
      <c r="F73" s="39" t="e">
        <f t="shared" si="0"/>
        <v>#DIV/0!</v>
      </c>
    </row>
    <row r="74" spans="1:6" ht="75" hidden="1" outlineLevel="3">
      <c r="A74" s="38">
        <v>64</v>
      </c>
      <c r="B74" s="22" t="s">
        <v>123</v>
      </c>
      <c r="C74" s="13" t="s">
        <v>122</v>
      </c>
      <c r="D74" s="14">
        <v>0</v>
      </c>
      <c r="E74" s="15">
        <v>21137.85</v>
      </c>
      <c r="F74" s="39" t="e">
        <f t="shared" si="0"/>
        <v>#DIV/0!</v>
      </c>
    </row>
    <row r="75" spans="1:6" ht="56.25" hidden="1" outlineLevel="3">
      <c r="A75" s="38">
        <v>65</v>
      </c>
      <c r="B75" s="22" t="s">
        <v>125</v>
      </c>
      <c r="C75" s="13" t="s">
        <v>124</v>
      </c>
      <c r="D75" s="14">
        <v>0</v>
      </c>
      <c r="E75" s="15">
        <v>-514</v>
      </c>
      <c r="F75" s="39" t="e">
        <f t="shared" si="0"/>
        <v>#DIV/0!</v>
      </c>
    </row>
    <row r="76" spans="1:6" ht="18.75" outlineLevel="1">
      <c r="A76" s="38">
        <v>31</v>
      </c>
      <c r="B76" s="21" t="s">
        <v>127</v>
      </c>
      <c r="C76" s="10" t="s">
        <v>126</v>
      </c>
      <c r="D76" s="11">
        <v>26645142</v>
      </c>
      <c r="E76" s="12">
        <v>31045433.34</v>
      </c>
      <c r="F76" s="40">
        <f aca="true" t="shared" si="1" ref="F76:F139">E76/D76*100</f>
        <v>116.51442255402505</v>
      </c>
    </row>
    <row r="77" spans="1:6" ht="19.5" outlineLevel="2">
      <c r="A77" s="38">
        <v>32</v>
      </c>
      <c r="B77" s="24" t="s">
        <v>129</v>
      </c>
      <c r="C77" s="25" t="s">
        <v>128</v>
      </c>
      <c r="D77" s="26">
        <v>25180092</v>
      </c>
      <c r="E77" s="27">
        <v>24908055.67</v>
      </c>
      <c r="F77" s="41">
        <f t="shared" si="1"/>
        <v>98.91963726740951</v>
      </c>
    </row>
    <row r="78" spans="1:6" ht="56.25" outlineLevel="3">
      <c r="A78" s="38">
        <v>33</v>
      </c>
      <c r="B78" s="22" t="s">
        <v>131</v>
      </c>
      <c r="C78" s="13" t="s">
        <v>130</v>
      </c>
      <c r="D78" s="14">
        <v>25180092</v>
      </c>
      <c r="E78" s="15">
        <f>E79+E80</f>
        <v>24908055.669999998</v>
      </c>
      <c r="F78" s="39">
        <f t="shared" si="1"/>
        <v>98.9196372674095</v>
      </c>
    </row>
    <row r="79" spans="1:6" ht="112.5" hidden="1" outlineLevel="3">
      <c r="A79" s="38">
        <v>69</v>
      </c>
      <c r="B79" s="22" t="s">
        <v>133</v>
      </c>
      <c r="C79" s="13" t="s">
        <v>132</v>
      </c>
      <c r="D79" s="14">
        <v>0</v>
      </c>
      <c r="E79" s="15">
        <v>24578509.99</v>
      </c>
      <c r="F79" s="39" t="e">
        <f t="shared" si="1"/>
        <v>#DIV/0!</v>
      </c>
    </row>
    <row r="80" spans="1:6" ht="75" hidden="1" outlineLevel="3">
      <c r="A80" s="38">
        <v>70</v>
      </c>
      <c r="B80" s="22" t="s">
        <v>135</v>
      </c>
      <c r="C80" s="13" t="s">
        <v>134</v>
      </c>
      <c r="D80" s="14">
        <v>0</v>
      </c>
      <c r="E80" s="15">
        <v>329545.68</v>
      </c>
      <c r="F80" s="39" t="e">
        <f t="shared" si="1"/>
        <v>#DIV/0!</v>
      </c>
    </row>
    <row r="81" spans="1:6" ht="19.5" outlineLevel="2">
      <c r="A81" s="38">
        <v>34</v>
      </c>
      <c r="B81" s="24" t="s">
        <v>137</v>
      </c>
      <c r="C81" s="25" t="s">
        <v>136</v>
      </c>
      <c r="D81" s="26">
        <v>1465050</v>
      </c>
      <c r="E81" s="27">
        <v>6137377.67</v>
      </c>
      <c r="F81" s="41" t="s">
        <v>431</v>
      </c>
    </row>
    <row r="82" spans="1:6" ht="56.25" outlineLevel="3">
      <c r="A82" s="38">
        <v>35</v>
      </c>
      <c r="B82" s="22" t="s">
        <v>139</v>
      </c>
      <c r="C82" s="13" t="s">
        <v>138</v>
      </c>
      <c r="D82" s="14">
        <v>-1395784</v>
      </c>
      <c r="E82" s="15">
        <f>E83+E84</f>
        <v>3673400.39</v>
      </c>
      <c r="F82" s="39" t="s">
        <v>431</v>
      </c>
    </row>
    <row r="83" spans="1:6" ht="93.75" hidden="1" outlineLevel="3">
      <c r="A83" s="38">
        <v>73</v>
      </c>
      <c r="B83" s="22" t="s">
        <v>141</v>
      </c>
      <c r="C83" s="13" t="s">
        <v>140</v>
      </c>
      <c r="D83" s="14">
        <v>0</v>
      </c>
      <c r="E83" s="15">
        <v>3657478.02</v>
      </c>
      <c r="F83" s="39" t="e">
        <f t="shared" si="1"/>
        <v>#DIV/0!</v>
      </c>
    </row>
    <row r="84" spans="1:6" ht="75" hidden="1" outlineLevel="3">
      <c r="A84" s="38">
        <v>74</v>
      </c>
      <c r="B84" s="22" t="s">
        <v>143</v>
      </c>
      <c r="C84" s="13" t="s">
        <v>142</v>
      </c>
      <c r="D84" s="14">
        <v>0</v>
      </c>
      <c r="E84" s="15">
        <v>15922.37</v>
      </c>
      <c r="F84" s="39" t="e">
        <f t="shared" si="1"/>
        <v>#DIV/0!</v>
      </c>
    </row>
    <row r="85" spans="1:6" ht="56.25" outlineLevel="3">
      <c r="A85" s="38">
        <v>36</v>
      </c>
      <c r="B85" s="22" t="s">
        <v>145</v>
      </c>
      <c r="C85" s="13" t="s">
        <v>144</v>
      </c>
      <c r="D85" s="14">
        <v>2860834</v>
      </c>
      <c r="E85" s="15">
        <f>E86+E87</f>
        <v>2463977.2800000003</v>
      </c>
      <c r="F85" s="39">
        <f t="shared" si="1"/>
        <v>86.12793611932746</v>
      </c>
    </row>
    <row r="86" spans="1:6" ht="93.75" hidden="1" outlineLevel="3">
      <c r="A86" s="38">
        <v>76</v>
      </c>
      <c r="B86" s="22" t="s">
        <v>147</v>
      </c>
      <c r="C86" s="13" t="s">
        <v>146</v>
      </c>
      <c r="D86" s="14">
        <v>0</v>
      </c>
      <c r="E86" s="15">
        <v>2428711.83</v>
      </c>
      <c r="F86" s="39" t="e">
        <f t="shared" si="1"/>
        <v>#DIV/0!</v>
      </c>
    </row>
    <row r="87" spans="1:6" ht="75" hidden="1" outlineLevel="3">
      <c r="A87" s="38">
        <v>77</v>
      </c>
      <c r="B87" s="22" t="s">
        <v>149</v>
      </c>
      <c r="C87" s="13" t="s">
        <v>148</v>
      </c>
      <c r="D87" s="14">
        <v>0</v>
      </c>
      <c r="E87" s="15">
        <v>35265.45</v>
      </c>
      <c r="F87" s="39" t="e">
        <f t="shared" si="1"/>
        <v>#DIV/0!</v>
      </c>
    </row>
    <row r="88" spans="1:6" ht="18.75" outlineLevel="1">
      <c r="A88" s="38">
        <v>37</v>
      </c>
      <c r="B88" s="21" t="s">
        <v>151</v>
      </c>
      <c r="C88" s="10" t="s">
        <v>150</v>
      </c>
      <c r="D88" s="11">
        <v>22044075</v>
      </c>
      <c r="E88" s="12">
        <v>23900347.68</v>
      </c>
      <c r="F88" s="40">
        <f t="shared" si="1"/>
        <v>108.42073291802899</v>
      </c>
    </row>
    <row r="89" spans="1:6" ht="56.25" outlineLevel="2">
      <c r="A89" s="38">
        <v>38</v>
      </c>
      <c r="B89" s="21" t="s">
        <v>153</v>
      </c>
      <c r="C89" s="10" t="s">
        <v>152</v>
      </c>
      <c r="D89" s="11">
        <v>21876075</v>
      </c>
      <c r="E89" s="12">
        <v>23727547.68</v>
      </c>
      <c r="F89" s="40">
        <f t="shared" si="1"/>
        <v>108.46345919000552</v>
      </c>
    </row>
    <row r="90" spans="1:6" ht="75" outlineLevel="3">
      <c r="A90" s="38">
        <v>39</v>
      </c>
      <c r="B90" s="22" t="s">
        <v>155</v>
      </c>
      <c r="C90" s="13" t="s">
        <v>154</v>
      </c>
      <c r="D90" s="14">
        <f>1940000+D91</f>
        <v>21876075</v>
      </c>
      <c r="E90" s="15">
        <f>E91+E92+E93+E94</f>
        <v>23727547.68</v>
      </c>
      <c r="F90" s="39">
        <f t="shared" si="1"/>
        <v>108.46345919000552</v>
      </c>
    </row>
    <row r="91" spans="1:6" ht="131.25" hidden="1" outlineLevel="3">
      <c r="A91" s="38">
        <v>81</v>
      </c>
      <c r="B91" s="23" t="s">
        <v>157</v>
      </c>
      <c r="C91" s="13" t="s">
        <v>156</v>
      </c>
      <c r="D91" s="14">
        <v>19936075</v>
      </c>
      <c r="E91" s="15">
        <v>0</v>
      </c>
      <c r="F91" s="39">
        <f t="shared" si="1"/>
        <v>0</v>
      </c>
    </row>
    <row r="92" spans="1:6" ht="93.75" hidden="1" outlineLevel="3">
      <c r="A92" s="38">
        <v>82</v>
      </c>
      <c r="B92" s="22" t="s">
        <v>159</v>
      </c>
      <c r="C92" s="13" t="s">
        <v>158</v>
      </c>
      <c r="D92" s="14">
        <v>0</v>
      </c>
      <c r="E92" s="15">
        <v>22012304.88</v>
      </c>
      <c r="F92" s="39" t="e">
        <f t="shared" si="1"/>
        <v>#DIV/0!</v>
      </c>
    </row>
    <row r="93" spans="1:6" ht="112.5" hidden="1" outlineLevel="3">
      <c r="A93" s="38">
        <v>83</v>
      </c>
      <c r="B93" s="23" t="s">
        <v>161</v>
      </c>
      <c r="C93" s="13" t="s">
        <v>160</v>
      </c>
      <c r="D93" s="14">
        <v>0</v>
      </c>
      <c r="E93" s="15">
        <v>1706257.52</v>
      </c>
      <c r="F93" s="39" t="e">
        <f t="shared" si="1"/>
        <v>#DIV/0!</v>
      </c>
    </row>
    <row r="94" spans="1:6" ht="75" hidden="1" outlineLevel="3">
      <c r="A94" s="38">
        <v>84</v>
      </c>
      <c r="B94" s="22" t="s">
        <v>163</v>
      </c>
      <c r="C94" s="13" t="s">
        <v>162</v>
      </c>
      <c r="D94" s="14">
        <v>0</v>
      </c>
      <c r="E94" s="15">
        <v>8985.28</v>
      </c>
      <c r="F94" s="39" t="e">
        <f t="shared" si="1"/>
        <v>#DIV/0!</v>
      </c>
    </row>
    <row r="95" spans="1:6" ht="37.5" outlineLevel="3">
      <c r="A95" s="38">
        <v>40</v>
      </c>
      <c r="B95" s="22" t="s">
        <v>165</v>
      </c>
      <c r="C95" s="13" t="s">
        <v>164</v>
      </c>
      <c r="D95" s="14">
        <v>80000</v>
      </c>
      <c r="E95" s="15">
        <v>80000</v>
      </c>
      <c r="F95" s="39">
        <f t="shared" si="1"/>
        <v>100</v>
      </c>
    </row>
    <row r="96" spans="1:6" ht="131.25" outlineLevel="3">
      <c r="A96" s="38">
        <v>41</v>
      </c>
      <c r="B96" s="23" t="s">
        <v>167</v>
      </c>
      <c r="C96" s="13" t="s">
        <v>166</v>
      </c>
      <c r="D96" s="14">
        <v>88000</v>
      </c>
      <c r="E96" s="15">
        <v>92800</v>
      </c>
      <c r="F96" s="39">
        <f t="shared" si="1"/>
        <v>105.45454545454544</v>
      </c>
    </row>
    <row r="97" spans="1:6" ht="56.25" outlineLevel="1">
      <c r="A97" s="38">
        <v>42</v>
      </c>
      <c r="B97" s="21" t="s">
        <v>169</v>
      </c>
      <c r="C97" s="10" t="s">
        <v>168</v>
      </c>
      <c r="D97" s="11">
        <v>0</v>
      </c>
      <c r="E97" s="12">
        <v>-38.11</v>
      </c>
      <c r="F97" s="39"/>
    </row>
    <row r="98" spans="1:6" ht="93.75" outlineLevel="3">
      <c r="A98" s="38">
        <v>43</v>
      </c>
      <c r="B98" s="22" t="s">
        <v>171</v>
      </c>
      <c r="C98" s="13" t="s">
        <v>170</v>
      </c>
      <c r="D98" s="14">
        <v>0</v>
      </c>
      <c r="E98" s="15">
        <f>-23.51+E99</f>
        <v>-38.11</v>
      </c>
      <c r="F98" s="39"/>
    </row>
    <row r="99" spans="1:6" ht="75" hidden="1" outlineLevel="3">
      <c r="A99" s="38">
        <v>89</v>
      </c>
      <c r="B99" s="22" t="s">
        <v>173</v>
      </c>
      <c r="C99" s="13" t="s">
        <v>172</v>
      </c>
      <c r="D99" s="14">
        <v>0</v>
      </c>
      <c r="E99" s="15">
        <v>-14.6</v>
      </c>
      <c r="F99" s="39" t="e">
        <f t="shared" si="1"/>
        <v>#DIV/0!</v>
      </c>
    </row>
    <row r="100" spans="1:6" ht="18.75" outlineLevel="3">
      <c r="A100" s="38">
        <v>44</v>
      </c>
      <c r="B100" s="28" t="s">
        <v>416</v>
      </c>
      <c r="C100" s="10" t="s">
        <v>174</v>
      </c>
      <c r="D100" s="29">
        <f>D101+D107+D116+D124+D127+D129+D149</f>
        <v>165682408.69</v>
      </c>
      <c r="E100" s="29">
        <f>E101+E107+E116+E124+E127+E129+E149</f>
        <v>160376507.07000002</v>
      </c>
      <c r="F100" s="40">
        <f t="shared" si="1"/>
        <v>96.79754678728291</v>
      </c>
    </row>
    <row r="101" spans="1:6" ht="75" outlineLevel="1">
      <c r="A101" s="38">
        <v>45</v>
      </c>
      <c r="B101" s="21" t="s">
        <v>175</v>
      </c>
      <c r="C101" s="10" t="s">
        <v>174</v>
      </c>
      <c r="D101" s="11">
        <v>91464436</v>
      </c>
      <c r="E101" s="12">
        <v>91912292.46</v>
      </c>
      <c r="F101" s="40">
        <f t="shared" si="1"/>
        <v>100.4896509283674</v>
      </c>
    </row>
    <row r="102" spans="1:6" ht="112.5" outlineLevel="3">
      <c r="A102" s="38">
        <v>46</v>
      </c>
      <c r="B102" s="23" t="s">
        <v>177</v>
      </c>
      <c r="C102" s="13" t="s">
        <v>176</v>
      </c>
      <c r="D102" s="14">
        <v>52000000</v>
      </c>
      <c r="E102" s="15">
        <v>51785226.78</v>
      </c>
      <c r="F102" s="39">
        <f t="shared" si="1"/>
        <v>99.58697457692308</v>
      </c>
    </row>
    <row r="103" spans="1:6" ht="112.5" outlineLevel="3">
      <c r="A103" s="38">
        <v>47</v>
      </c>
      <c r="B103" s="22" t="s">
        <v>179</v>
      </c>
      <c r="C103" s="13" t="s">
        <v>178</v>
      </c>
      <c r="D103" s="14">
        <v>2500000</v>
      </c>
      <c r="E103" s="15">
        <v>2693506.6</v>
      </c>
      <c r="F103" s="39">
        <f t="shared" si="1"/>
        <v>107.74026400000001</v>
      </c>
    </row>
    <row r="104" spans="1:6" ht="56.25" outlineLevel="3">
      <c r="A104" s="38">
        <v>48</v>
      </c>
      <c r="B104" s="22" t="s">
        <v>181</v>
      </c>
      <c r="C104" s="13" t="s">
        <v>180</v>
      </c>
      <c r="D104" s="14">
        <v>26420824</v>
      </c>
      <c r="E104" s="15">
        <v>26501712.43</v>
      </c>
      <c r="F104" s="39">
        <f t="shared" si="1"/>
        <v>100.30615407755641</v>
      </c>
    </row>
    <row r="105" spans="1:6" ht="75" outlineLevel="3">
      <c r="A105" s="38">
        <v>49</v>
      </c>
      <c r="B105" s="22" t="s">
        <v>183</v>
      </c>
      <c r="C105" s="13" t="s">
        <v>182</v>
      </c>
      <c r="D105" s="14">
        <v>565612</v>
      </c>
      <c r="E105" s="15">
        <v>565612</v>
      </c>
      <c r="F105" s="39">
        <f t="shared" si="1"/>
        <v>100</v>
      </c>
    </row>
    <row r="106" spans="1:6" ht="112.5" outlineLevel="3">
      <c r="A106" s="38">
        <v>50</v>
      </c>
      <c r="B106" s="22" t="s">
        <v>185</v>
      </c>
      <c r="C106" s="13" t="s">
        <v>184</v>
      </c>
      <c r="D106" s="14">
        <v>9978000</v>
      </c>
      <c r="E106" s="15">
        <v>10366234.65</v>
      </c>
      <c r="F106" s="39">
        <f t="shared" si="1"/>
        <v>103.89090649428742</v>
      </c>
    </row>
    <row r="107" spans="1:6" ht="37.5" outlineLevel="1">
      <c r="A107" s="38">
        <v>51</v>
      </c>
      <c r="B107" s="21" t="s">
        <v>187</v>
      </c>
      <c r="C107" s="10" t="s">
        <v>186</v>
      </c>
      <c r="D107" s="11">
        <v>11377660</v>
      </c>
      <c r="E107" s="12">
        <v>11226136.5</v>
      </c>
      <c r="F107" s="40">
        <f t="shared" si="1"/>
        <v>98.66823670245024</v>
      </c>
    </row>
    <row r="108" spans="1:6" ht="39" outlineLevel="2">
      <c r="A108" s="38">
        <v>52</v>
      </c>
      <c r="B108" s="24" t="s">
        <v>189</v>
      </c>
      <c r="C108" s="25" t="s">
        <v>188</v>
      </c>
      <c r="D108" s="26">
        <v>11377660</v>
      </c>
      <c r="E108" s="27">
        <v>11220503.38</v>
      </c>
      <c r="F108" s="41">
        <f t="shared" si="1"/>
        <v>98.6187263461907</v>
      </c>
    </row>
    <row r="109" spans="1:6" ht="93.75" outlineLevel="3">
      <c r="A109" s="38">
        <v>53</v>
      </c>
      <c r="B109" s="22" t="s">
        <v>191</v>
      </c>
      <c r="C109" s="13" t="s">
        <v>190</v>
      </c>
      <c r="D109" s="14">
        <v>902860</v>
      </c>
      <c r="E109" s="15">
        <v>850568.18</v>
      </c>
      <c r="F109" s="39">
        <f t="shared" si="1"/>
        <v>94.20820282214297</v>
      </c>
    </row>
    <row r="110" spans="1:6" ht="37.5" hidden="1" outlineLevel="3">
      <c r="A110" s="38">
        <v>100</v>
      </c>
      <c r="B110" s="22" t="s">
        <v>193</v>
      </c>
      <c r="C110" s="13" t="s">
        <v>192</v>
      </c>
      <c r="D110" s="14">
        <v>0</v>
      </c>
      <c r="E110" s="15">
        <v>37.2</v>
      </c>
      <c r="F110" s="39" t="e">
        <f t="shared" si="1"/>
        <v>#DIV/0!</v>
      </c>
    </row>
    <row r="111" spans="1:6" ht="75" outlineLevel="3">
      <c r="A111" s="38">
        <v>54</v>
      </c>
      <c r="B111" s="22" t="s">
        <v>195</v>
      </c>
      <c r="C111" s="13" t="s">
        <v>194</v>
      </c>
      <c r="D111" s="14">
        <v>10200000</v>
      </c>
      <c r="E111" s="15">
        <f>10137831.85+E110</f>
        <v>10137869.049999999</v>
      </c>
      <c r="F111" s="39">
        <f t="shared" si="1"/>
        <v>99.39087303921568</v>
      </c>
    </row>
    <row r="112" spans="1:6" ht="75" outlineLevel="3">
      <c r="A112" s="38">
        <v>55</v>
      </c>
      <c r="B112" s="22" t="s">
        <v>197</v>
      </c>
      <c r="C112" s="13" t="s">
        <v>196</v>
      </c>
      <c r="D112" s="14">
        <v>274800</v>
      </c>
      <c r="E112" s="15">
        <v>221061.31</v>
      </c>
      <c r="F112" s="39">
        <f t="shared" si="1"/>
        <v>80.44443595342067</v>
      </c>
    </row>
    <row r="113" spans="1:6" ht="75" outlineLevel="3">
      <c r="A113" s="38">
        <v>56</v>
      </c>
      <c r="B113" s="22" t="s">
        <v>199</v>
      </c>
      <c r="C113" s="13" t="s">
        <v>198</v>
      </c>
      <c r="D113" s="14">
        <v>0</v>
      </c>
      <c r="E113" s="15">
        <v>11004.84</v>
      </c>
      <c r="F113" s="39"/>
    </row>
    <row r="114" spans="1:6" ht="19.5" outlineLevel="2">
      <c r="A114" s="38">
        <v>57</v>
      </c>
      <c r="B114" s="24" t="s">
        <v>201</v>
      </c>
      <c r="C114" s="25" t="s">
        <v>200</v>
      </c>
      <c r="D114" s="26">
        <v>0</v>
      </c>
      <c r="E114" s="27">
        <v>5633.12</v>
      </c>
      <c r="F114" s="39"/>
    </row>
    <row r="115" spans="1:6" ht="75" outlineLevel="3">
      <c r="A115" s="38">
        <v>58</v>
      </c>
      <c r="B115" s="22" t="s">
        <v>203</v>
      </c>
      <c r="C115" s="13" t="s">
        <v>202</v>
      </c>
      <c r="D115" s="14">
        <v>0</v>
      </c>
      <c r="E115" s="15">
        <v>5633.12</v>
      </c>
      <c r="F115" s="39"/>
    </row>
    <row r="116" spans="1:6" ht="37.5" outlineLevel="1">
      <c r="A116" s="38">
        <v>59</v>
      </c>
      <c r="B116" s="21" t="s">
        <v>205</v>
      </c>
      <c r="C116" s="10" t="s">
        <v>204</v>
      </c>
      <c r="D116" s="11">
        <v>42074289.16</v>
      </c>
      <c r="E116" s="12">
        <v>37165717.76</v>
      </c>
      <c r="F116" s="40">
        <f t="shared" si="1"/>
        <v>88.33356071368503</v>
      </c>
    </row>
    <row r="117" spans="1:6" ht="19.5" outlineLevel="2">
      <c r="A117" s="38">
        <v>60</v>
      </c>
      <c r="B117" s="24" t="s">
        <v>207</v>
      </c>
      <c r="C117" s="25" t="s">
        <v>206</v>
      </c>
      <c r="D117" s="26">
        <v>4900000</v>
      </c>
      <c r="E117" s="27">
        <v>4788610.63</v>
      </c>
      <c r="F117" s="41">
        <f t="shared" si="1"/>
        <v>97.72674755102041</v>
      </c>
    </row>
    <row r="118" spans="1:6" ht="56.25" outlineLevel="3">
      <c r="A118" s="38">
        <v>61</v>
      </c>
      <c r="B118" s="22" t="s">
        <v>209</v>
      </c>
      <c r="C118" s="13" t="s">
        <v>208</v>
      </c>
      <c r="D118" s="14">
        <v>4900000</v>
      </c>
      <c r="E118" s="15">
        <v>4788610.63</v>
      </c>
      <c r="F118" s="39">
        <f t="shared" si="1"/>
        <v>97.72674755102041</v>
      </c>
    </row>
    <row r="119" spans="1:6" ht="19.5" outlineLevel="2">
      <c r="A119" s="38">
        <v>62</v>
      </c>
      <c r="B119" s="24" t="s">
        <v>211</v>
      </c>
      <c r="C119" s="25" t="s">
        <v>210</v>
      </c>
      <c r="D119" s="26">
        <v>37174289.16</v>
      </c>
      <c r="E119" s="27">
        <v>32377107.13</v>
      </c>
      <c r="F119" s="41">
        <f t="shared" si="1"/>
        <v>87.09543036760519</v>
      </c>
    </row>
    <row r="120" spans="1:6" ht="56.25" outlineLevel="3">
      <c r="A120" s="38">
        <v>63</v>
      </c>
      <c r="B120" s="22" t="s">
        <v>213</v>
      </c>
      <c r="C120" s="13" t="s">
        <v>212</v>
      </c>
      <c r="D120" s="14">
        <v>30339986</v>
      </c>
      <c r="E120" s="15">
        <v>25544281.48</v>
      </c>
      <c r="F120" s="39">
        <f t="shared" si="1"/>
        <v>84.19345177021505</v>
      </c>
    </row>
    <row r="121" spans="1:6" ht="56.25" outlineLevel="3">
      <c r="A121" s="38">
        <v>64</v>
      </c>
      <c r="B121" s="22" t="s">
        <v>215</v>
      </c>
      <c r="C121" s="13" t="s">
        <v>214</v>
      </c>
      <c r="D121" s="14">
        <v>5357257.07</v>
      </c>
      <c r="E121" s="15">
        <v>5350349.98</v>
      </c>
      <c r="F121" s="39">
        <f t="shared" si="1"/>
        <v>99.87107040207798</v>
      </c>
    </row>
    <row r="122" spans="1:6" ht="37.5" outlineLevel="3">
      <c r="A122" s="38">
        <v>65</v>
      </c>
      <c r="B122" s="22" t="s">
        <v>217</v>
      </c>
      <c r="C122" s="13" t="s">
        <v>216</v>
      </c>
      <c r="D122" s="14">
        <v>1023286.09</v>
      </c>
      <c r="E122" s="15">
        <v>1028715.87</v>
      </c>
      <c r="F122" s="39">
        <f t="shared" si="1"/>
        <v>100.5306218908927</v>
      </c>
    </row>
    <row r="123" spans="1:6" ht="112.5" outlineLevel="3">
      <c r="A123" s="38">
        <v>66</v>
      </c>
      <c r="B123" s="22" t="s">
        <v>219</v>
      </c>
      <c r="C123" s="13" t="s">
        <v>218</v>
      </c>
      <c r="D123" s="14">
        <v>453760</v>
      </c>
      <c r="E123" s="15">
        <v>453759.8</v>
      </c>
      <c r="F123" s="39">
        <f t="shared" si="1"/>
        <v>99.9999559238364</v>
      </c>
    </row>
    <row r="124" spans="1:6" ht="37.5" outlineLevel="1">
      <c r="A124" s="38">
        <v>67</v>
      </c>
      <c r="B124" s="21" t="s">
        <v>221</v>
      </c>
      <c r="C124" s="10" t="s">
        <v>220</v>
      </c>
      <c r="D124" s="11">
        <v>13835839</v>
      </c>
      <c r="E124" s="12">
        <v>12621405.37</v>
      </c>
      <c r="F124" s="40">
        <f t="shared" si="1"/>
        <v>91.22255159228146</v>
      </c>
    </row>
    <row r="125" spans="1:6" ht="37.5" outlineLevel="3">
      <c r="A125" s="38">
        <v>68</v>
      </c>
      <c r="B125" s="22" t="s">
        <v>223</v>
      </c>
      <c r="C125" s="13" t="s">
        <v>222</v>
      </c>
      <c r="D125" s="14">
        <v>2200000</v>
      </c>
      <c r="E125" s="15">
        <v>2145245.62</v>
      </c>
      <c r="F125" s="39">
        <f t="shared" si="1"/>
        <v>97.51116454545455</v>
      </c>
    </row>
    <row r="126" spans="1:6" ht="75" outlineLevel="3">
      <c r="A126" s="38">
        <v>69</v>
      </c>
      <c r="B126" s="22" t="s">
        <v>225</v>
      </c>
      <c r="C126" s="13" t="s">
        <v>224</v>
      </c>
      <c r="D126" s="14">
        <v>11635839</v>
      </c>
      <c r="E126" s="15">
        <v>10476159.75</v>
      </c>
      <c r="F126" s="39">
        <f t="shared" si="1"/>
        <v>90.03355709889075</v>
      </c>
    </row>
    <row r="127" spans="1:6" ht="18.75" outlineLevel="1">
      <c r="A127" s="38">
        <v>70</v>
      </c>
      <c r="B127" s="21" t="s">
        <v>227</v>
      </c>
      <c r="C127" s="10" t="s">
        <v>226</v>
      </c>
      <c r="D127" s="11">
        <v>423543</v>
      </c>
      <c r="E127" s="12">
        <v>425100.85</v>
      </c>
      <c r="F127" s="40">
        <f t="shared" si="1"/>
        <v>100.36781389374869</v>
      </c>
    </row>
    <row r="128" spans="1:6" ht="93.75" outlineLevel="3">
      <c r="A128" s="38">
        <v>71</v>
      </c>
      <c r="B128" s="22" t="s">
        <v>229</v>
      </c>
      <c r="C128" s="13" t="s">
        <v>228</v>
      </c>
      <c r="D128" s="14">
        <v>423543</v>
      </c>
      <c r="E128" s="15">
        <v>425100.85</v>
      </c>
      <c r="F128" s="39">
        <f t="shared" si="1"/>
        <v>100.36781389374869</v>
      </c>
    </row>
    <row r="129" spans="1:6" ht="37.5" outlineLevel="1">
      <c r="A129" s="38">
        <v>72</v>
      </c>
      <c r="B129" s="21" t="s">
        <v>231</v>
      </c>
      <c r="C129" s="10" t="s">
        <v>230</v>
      </c>
      <c r="D129" s="11">
        <v>6506641.53</v>
      </c>
      <c r="E129" s="12">
        <v>7087938.52</v>
      </c>
      <c r="F129" s="40">
        <f t="shared" si="1"/>
        <v>108.93390218778502</v>
      </c>
    </row>
    <row r="130" spans="1:6" ht="131.25" outlineLevel="3">
      <c r="A130" s="38">
        <v>73</v>
      </c>
      <c r="B130" s="23" t="s">
        <v>233</v>
      </c>
      <c r="C130" s="13" t="s">
        <v>232</v>
      </c>
      <c r="D130" s="14">
        <v>4550</v>
      </c>
      <c r="E130" s="15">
        <v>20671.18</v>
      </c>
      <c r="F130" s="39">
        <f t="shared" si="1"/>
        <v>454.31164835164833</v>
      </c>
    </row>
    <row r="131" spans="1:6" ht="168.75" outlineLevel="3">
      <c r="A131" s="38">
        <v>74</v>
      </c>
      <c r="B131" s="23" t="s">
        <v>235</v>
      </c>
      <c r="C131" s="13" t="s">
        <v>234</v>
      </c>
      <c r="D131" s="14">
        <v>177273</v>
      </c>
      <c r="E131" s="15">
        <v>164105.08</v>
      </c>
      <c r="F131" s="39">
        <f t="shared" si="1"/>
        <v>92.57195399186564</v>
      </c>
    </row>
    <row r="132" spans="1:6" ht="131.25" outlineLevel="3">
      <c r="A132" s="38">
        <v>75</v>
      </c>
      <c r="B132" s="23" t="s">
        <v>237</v>
      </c>
      <c r="C132" s="13" t="s">
        <v>236</v>
      </c>
      <c r="D132" s="14">
        <v>12000</v>
      </c>
      <c r="E132" s="15">
        <v>7115.51</v>
      </c>
      <c r="F132" s="39">
        <f t="shared" si="1"/>
        <v>59.29591666666667</v>
      </c>
    </row>
    <row r="133" spans="1:6" ht="112.5" outlineLevel="3">
      <c r="A133" s="38">
        <v>76</v>
      </c>
      <c r="B133" s="22" t="s">
        <v>239</v>
      </c>
      <c r="C133" s="13" t="s">
        <v>238</v>
      </c>
      <c r="D133" s="14">
        <v>25000</v>
      </c>
      <c r="E133" s="15">
        <v>25000</v>
      </c>
      <c r="F133" s="39">
        <f t="shared" si="1"/>
        <v>100</v>
      </c>
    </row>
    <row r="134" spans="1:6" ht="131.25" outlineLevel="3">
      <c r="A134" s="38">
        <v>77</v>
      </c>
      <c r="B134" s="23" t="s">
        <v>241</v>
      </c>
      <c r="C134" s="13" t="s">
        <v>240</v>
      </c>
      <c r="D134" s="14">
        <v>46000</v>
      </c>
      <c r="E134" s="15">
        <v>44000.66</v>
      </c>
      <c r="F134" s="39">
        <f t="shared" si="1"/>
        <v>95.65360869565218</v>
      </c>
    </row>
    <row r="135" spans="1:6" ht="112.5" outlineLevel="3">
      <c r="A135" s="38">
        <v>78</v>
      </c>
      <c r="B135" s="22" t="s">
        <v>243</v>
      </c>
      <c r="C135" s="13" t="s">
        <v>242</v>
      </c>
      <c r="D135" s="14">
        <v>0</v>
      </c>
      <c r="E135" s="15">
        <v>50</v>
      </c>
      <c r="F135" s="39" t="e">
        <f t="shared" si="1"/>
        <v>#DIV/0!</v>
      </c>
    </row>
    <row r="136" spans="1:6" ht="131.25" outlineLevel="3">
      <c r="A136" s="38">
        <v>79</v>
      </c>
      <c r="B136" s="23" t="s">
        <v>245</v>
      </c>
      <c r="C136" s="13" t="s">
        <v>244</v>
      </c>
      <c r="D136" s="14">
        <v>0</v>
      </c>
      <c r="E136" s="15">
        <v>5.5</v>
      </c>
      <c r="F136" s="39" t="e">
        <f t="shared" si="1"/>
        <v>#DIV/0!</v>
      </c>
    </row>
    <row r="137" spans="1:6" ht="150" outlineLevel="3">
      <c r="A137" s="38">
        <v>80</v>
      </c>
      <c r="B137" s="23" t="s">
        <v>247</v>
      </c>
      <c r="C137" s="13" t="s">
        <v>246</v>
      </c>
      <c r="D137" s="14">
        <v>202000</v>
      </c>
      <c r="E137" s="15">
        <v>156559.85</v>
      </c>
      <c r="F137" s="39">
        <f t="shared" si="1"/>
        <v>77.50487623762376</v>
      </c>
    </row>
    <row r="138" spans="1:6" ht="187.5" outlineLevel="3">
      <c r="A138" s="38">
        <v>81</v>
      </c>
      <c r="B138" s="23" t="s">
        <v>249</v>
      </c>
      <c r="C138" s="13" t="s">
        <v>248</v>
      </c>
      <c r="D138" s="14">
        <v>55000</v>
      </c>
      <c r="E138" s="15">
        <v>41221.63</v>
      </c>
      <c r="F138" s="39">
        <f t="shared" si="1"/>
        <v>74.94841818181818</v>
      </c>
    </row>
    <row r="139" spans="1:6" ht="131.25" outlineLevel="3">
      <c r="A139" s="38">
        <v>82</v>
      </c>
      <c r="B139" s="23" t="s">
        <v>251</v>
      </c>
      <c r="C139" s="13" t="s">
        <v>250</v>
      </c>
      <c r="D139" s="14">
        <v>3971</v>
      </c>
      <c r="E139" s="15">
        <v>3350.38</v>
      </c>
      <c r="F139" s="39">
        <f t="shared" si="1"/>
        <v>84.37119113573407</v>
      </c>
    </row>
    <row r="140" spans="1:6" ht="131.25" outlineLevel="3">
      <c r="A140" s="38">
        <v>83</v>
      </c>
      <c r="B140" s="23" t="s">
        <v>253</v>
      </c>
      <c r="C140" s="13" t="s">
        <v>252</v>
      </c>
      <c r="D140" s="14">
        <v>192000</v>
      </c>
      <c r="E140" s="15">
        <v>178429.51</v>
      </c>
      <c r="F140" s="39">
        <f aca="true" t="shared" si="2" ref="F140:F203">E140/D140*100</f>
        <v>92.93203645833333</v>
      </c>
    </row>
    <row r="141" spans="1:6" ht="150" outlineLevel="3">
      <c r="A141" s="38">
        <v>84</v>
      </c>
      <c r="B141" s="23" t="s">
        <v>255</v>
      </c>
      <c r="C141" s="13" t="s">
        <v>254</v>
      </c>
      <c r="D141" s="14">
        <v>650588</v>
      </c>
      <c r="E141" s="15">
        <v>618444.32</v>
      </c>
      <c r="F141" s="39">
        <f t="shared" si="2"/>
        <v>95.0592879057099</v>
      </c>
    </row>
    <row r="142" spans="1:6" ht="75" outlineLevel="3">
      <c r="A142" s="38">
        <v>85</v>
      </c>
      <c r="B142" s="22" t="s">
        <v>257</v>
      </c>
      <c r="C142" s="13" t="s">
        <v>256</v>
      </c>
      <c r="D142" s="14">
        <v>71000</v>
      </c>
      <c r="E142" s="15">
        <v>84994.3</v>
      </c>
      <c r="F142" s="39">
        <f t="shared" si="2"/>
        <v>119.71028169014085</v>
      </c>
    </row>
    <row r="143" spans="1:6" ht="112.5" outlineLevel="3">
      <c r="A143" s="38">
        <v>86</v>
      </c>
      <c r="B143" s="22" t="s">
        <v>259</v>
      </c>
      <c r="C143" s="13" t="s">
        <v>258</v>
      </c>
      <c r="D143" s="14">
        <v>311132.53</v>
      </c>
      <c r="E143" s="15">
        <v>353379.14</v>
      </c>
      <c r="F143" s="39">
        <f t="shared" si="2"/>
        <v>113.57833268028901</v>
      </c>
    </row>
    <row r="144" spans="1:6" ht="112.5" outlineLevel="3">
      <c r="A144" s="38">
        <v>87</v>
      </c>
      <c r="B144" s="22" t="s">
        <v>261</v>
      </c>
      <c r="C144" s="13" t="s">
        <v>260</v>
      </c>
      <c r="D144" s="14">
        <v>3564300</v>
      </c>
      <c r="E144" s="15">
        <v>4077080.43</v>
      </c>
      <c r="F144" s="39">
        <f t="shared" si="2"/>
        <v>114.38656762898746</v>
      </c>
    </row>
    <row r="145" spans="1:6" ht="93.75" outlineLevel="3">
      <c r="A145" s="38">
        <v>88</v>
      </c>
      <c r="B145" s="22" t="s">
        <v>263</v>
      </c>
      <c r="C145" s="13" t="s">
        <v>262</v>
      </c>
      <c r="D145" s="14">
        <v>955927</v>
      </c>
      <c r="E145" s="15">
        <f>73504.1+E146</f>
        <v>1071898.85</v>
      </c>
      <c r="F145" s="39">
        <f t="shared" si="2"/>
        <v>112.13187304051462</v>
      </c>
    </row>
    <row r="146" spans="1:6" ht="206.25" hidden="1" outlineLevel="3">
      <c r="A146" s="38">
        <v>136</v>
      </c>
      <c r="B146" s="23" t="s">
        <v>265</v>
      </c>
      <c r="C146" s="13" t="s">
        <v>264</v>
      </c>
      <c r="D146" s="14">
        <v>0</v>
      </c>
      <c r="E146" s="15">
        <v>998394.75</v>
      </c>
      <c r="F146" s="39" t="e">
        <f t="shared" si="2"/>
        <v>#DIV/0!</v>
      </c>
    </row>
    <row r="147" spans="1:6" ht="112.5" outlineLevel="3">
      <c r="A147" s="38">
        <v>89</v>
      </c>
      <c r="B147" s="22" t="s">
        <v>267</v>
      </c>
      <c r="C147" s="13" t="s">
        <v>266</v>
      </c>
      <c r="D147" s="14">
        <v>150900</v>
      </c>
      <c r="E147" s="15">
        <v>156580.78</v>
      </c>
      <c r="F147" s="39">
        <f t="shared" si="2"/>
        <v>103.76459907223328</v>
      </c>
    </row>
    <row r="148" spans="1:6" ht="93.75" outlineLevel="3">
      <c r="A148" s="38">
        <v>90</v>
      </c>
      <c r="B148" s="22" t="s">
        <v>269</v>
      </c>
      <c r="C148" s="13" t="s">
        <v>268</v>
      </c>
      <c r="D148" s="14">
        <v>85000</v>
      </c>
      <c r="E148" s="15">
        <v>85051.4</v>
      </c>
      <c r="F148" s="39">
        <f t="shared" si="2"/>
        <v>100.06047058823529</v>
      </c>
    </row>
    <row r="149" spans="1:6" ht="18.75" outlineLevel="1">
      <c r="A149" s="38">
        <v>91</v>
      </c>
      <c r="B149" s="21" t="s">
        <v>271</v>
      </c>
      <c r="C149" s="10" t="s">
        <v>270</v>
      </c>
      <c r="D149" s="11">
        <v>0</v>
      </c>
      <c r="E149" s="12">
        <v>-62084.39</v>
      </c>
      <c r="F149" s="39"/>
    </row>
    <row r="150" spans="1:6" ht="37.5" outlineLevel="3">
      <c r="A150" s="38">
        <v>92</v>
      </c>
      <c r="B150" s="22" t="s">
        <v>273</v>
      </c>
      <c r="C150" s="13" t="s">
        <v>272</v>
      </c>
      <c r="D150" s="14">
        <v>0</v>
      </c>
      <c r="E150" s="15">
        <v>-62084.39</v>
      </c>
      <c r="F150" s="39"/>
    </row>
    <row r="151" spans="1:6" ht="18.75">
      <c r="A151" s="38">
        <v>93</v>
      </c>
      <c r="B151" s="21" t="s">
        <v>275</v>
      </c>
      <c r="C151" s="10" t="s">
        <v>274</v>
      </c>
      <c r="D151" s="11">
        <v>2600122939.94</v>
      </c>
      <c r="E151" s="12">
        <v>2592039313.14</v>
      </c>
      <c r="F151" s="40">
        <f t="shared" si="2"/>
        <v>99.68910597742018</v>
      </c>
    </row>
    <row r="152" spans="1:6" ht="56.25" outlineLevel="1">
      <c r="A152" s="38">
        <v>94</v>
      </c>
      <c r="B152" s="21" t="s">
        <v>277</v>
      </c>
      <c r="C152" s="10" t="s">
        <v>276</v>
      </c>
      <c r="D152" s="11">
        <v>2604000475.02</v>
      </c>
      <c r="E152" s="12">
        <v>2595916848.22</v>
      </c>
      <c r="F152" s="40">
        <f t="shared" si="2"/>
        <v>99.68956891991589</v>
      </c>
    </row>
    <row r="153" spans="1:6" ht="37.5" outlineLevel="2">
      <c r="A153" s="38">
        <v>95</v>
      </c>
      <c r="B153" s="21" t="s">
        <v>279</v>
      </c>
      <c r="C153" s="10" t="s">
        <v>278</v>
      </c>
      <c r="D153" s="11">
        <v>959442400</v>
      </c>
      <c r="E153" s="12">
        <v>959442400</v>
      </c>
      <c r="F153" s="40">
        <f t="shared" si="2"/>
        <v>100</v>
      </c>
    </row>
    <row r="154" spans="1:6" ht="75" outlineLevel="3">
      <c r="A154" s="38">
        <v>96</v>
      </c>
      <c r="B154" s="22" t="s">
        <v>281</v>
      </c>
      <c r="C154" s="13" t="s">
        <v>280</v>
      </c>
      <c r="D154" s="14">
        <v>933368000</v>
      </c>
      <c r="E154" s="15">
        <v>933368000</v>
      </c>
      <c r="F154" s="39">
        <f t="shared" si="2"/>
        <v>100</v>
      </c>
    </row>
    <row r="155" spans="1:6" ht="75" outlineLevel="3">
      <c r="A155" s="38">
        <v>97</v>
      </c>
      <c r="B155" s="22" t="s">
        <v>283</v>
      </c>
      <c r="C155" s="13" t="s">
        <v>282</v>
      </c>
      <c r="D155" s="14">
        <v>26074400</v>
      </c>
      <c r="E155" s="15">
        <v>26074400</v>
      </c>
      <c r="F155" s="39">
        <f t="shared" si="2"/>
        <v>100</v>
      </c>
    </row>
    <row r="156" spans="1:6" ht="56.25" outlineLevel="2">
      <c r="A156" s="38">
        <v>98</v>
      </c>
      <c r="B156" s="21" t="s">
        <v>285</v>
      </c>
      <c r="C156" s="10" t="s">
        <v>284</v>
      </c>
      <c r="D156" s="11">
        <v>339354921.64</v>
      </c>
      <c r="E156" s="12">
        <v>335443147.59</v>
      </c>
      <c r="F156" s="40">
        <f t="shared" si="2"/>
        <v>98.84729119851995</v>
      </c>
    </row>
    <row r="157" spans="1:6" ht="93.75" outlineLevel="3">
      <c r="A157" s="38">
        <v>99</v>
      </c>
      <c r="B157" s="22" t="s">
        <v>287</v>
      </c>
      <c r="C157" s="13" t="s">
        <v>286</v>
      </c>
      <c r="D157" s="14">
        <v>1417476.85</v>
      </c>
      <c r="E157" s="15">
        <v>1417476.85</v>
      </c>
      <c r="F157" s="39">
        <f t="shared" si="2"/>
        <v>100</v>
      </c>
    </row>
    <row r="158" spans="1:6" ht="56.25" outlineLevel="3">
      <c r="A158" s="38">
        <v>100</v>
      </c>
      <c r="B158" s="22" t="s">
        <v>289</v>
      </c>
      <c r="C158" s="13" t="s">
        <v>288</v>
      </c>
      <c r="D158" s="14">
        <v>19969221.34</v>
      </c>
      <c r="E158" s="15">
        <v>19912192.44</v>
      </c>
      <c r="F158" s="39">
        <f t="shared" si="2"/>
        <v>99.71441600536639</v>
      </c>
    </row>
    <row r="159" spans="1:6" ht="243.75" outlineLevel="3">
      <c r="A159" s="38">
        <v>101</v>
      </c>
      <c r="B159" s="23" t="s">
        <v>291</v>
      </c>
      <c r="C159" s="13" t="s">
        <v>290</v>
      </c>
      <c r="D159" s="14">
        <v>32217705.94</v>
      </c>
      <c r="E159" s="15">
        <v>29277486.92</v>
      </c>
      <c r="F159" s="39">
        <f t="shared" si="2"/>
        <v>90.87390323359566</v>
      </c>
    </row>
    <row r="160" spans="1:6" ht="93.75" outlineLevel="3">
      <c r="A160" s="38">
        <v>102</v>
      </c>
      <c r="B160" s="22" t="s">
        <v>293</v>
      </c>
      <c r="C160" s="13" t="s">
        <v>292</v>
      </c>
      <c r="D160" s="14">
        <v>6865530.36</v>
      </c>
      <c r="E160" s="15">
        <v>6865530.36</v>
      </c>
      <c r="F160" s="39">
        <f t="shared" si="2"/>
        <v>100</v>
      </c>
    </row>
    <row r="161" spans="1:6" ht="56.25" outlineLevel="3">
      <c r="A161" s="38">
        <v>103</v>
      </c>
      <c r="B161" s="22" t="s">
        <v>295</v>
      </c>
      <c r="C161" s="13" t="s">
        <v>294</v>
      </c>
      <c r="D161" s="14">
        <v>3848000</v>
      </c>
      <c r="E161" s="15">
        <v>3848000</v>
      </c>
      <c r="F161" s="39">
        <f t="shared" si="2"/>
        <v>100</v>
      </c>
    </row>
    <row r="162" spans="1:6" ht="37.5" outlineLevel="3">
      <c r="A162" s="38">
        <v>104</v>
      </c>
      <c r="B162" s="22" t="s">
        <v>297</v>
      </c>
      <c r="C162" s="13" t="s">
        <v>296</v>
      </c>
      <c r="D162" s="14">
        <v>69700</v>
      </c>
      <c r="E162" s="15">
        <v>69700</v>
      </c>
      <c r="F162" s="39">
        <f t="shared" si="2"/>
        <v>100</v>
      </c>
    </row>
    <row r="163" spans="1:6" ht="56.25" outlineLevel="3">
      <c r="A163" s="38">
        <v>105</v>
      </c>
      <c r="B163" s="22" t="s">
        <v>299</v>
      </c>
      <c r="C163" s="13" t="s">
        <v>298</v>
      </c>
      <c r="D163" s="14">
        <v>36335500</v>
      </c>
      <c r="E163" s="15">
        <v>36335500</v>
      </c>
      <c r="F163" s="39">
        <f t="shared" si="2"/>
        <v>100</v>
      </c>
    </row>
    <row r="164" spans="1:6" ht="56.25" outlineLevel="3">
      <c r="A164" s="38">
        <v>106</v>
      </c>
      <c r="B164" s="22" t="s">
        <v>301</v>
      </c>
      <c r="C164" s="13" t="s">
        <v>300</v>
      </c>
      <c r="D164" s="14">
        <v>391700</v>
      </c>
      <c r="E164" s="15">
        <v>391700</v>
      </c>
      <c r="F164" s="39">
        <f t="shared" si="2"/>
        <v>100</v>
      </c>
    </row>
    <row r="165" spans="1:6" ht="56.25" outlineLevel="3">
      <c r="A165" s="38">
        <v>107</v>
      </c>
      <c r="B165" s="22" t="s">
        <v>303</v>
      </c>
      <c r="C165" s="13" t="s">
        <v>302</v>
      </c>
      <c r="D165" s="14">
        <v>5777500</v>
      </c>
      <c r="E165" s="15">
        <v>5420884.19</v>
      </c>
      <c r="F165" s="39">
        <f t="shared" si="2"/>
        <v>93.82750653396799</v>
      </c>
    </row>
    <row r="166" spans="1:6" ht="37.5" outlineLevel="3">
      <c r="A166" s="38">
        <v>108</v>
      </c>
      <c r="B166" s="22" t="s">
        <v>305</v>
      </c>
      <c r="C166" s="13" t="s">
        <v>304</v>
      </c>
      <c r="D166" s="14">
        <v>2749700</v>
      </c>
      <c r="E166" s="15">
        <v>2481367.3</v>
      </c>
      <c r="F166" s="39">
        <f t="shared" si="2"/>
        <v>90.24138269629414</v>
      </c>
    </row>
    <row r="167" spans="1:6" ht="225" outlineLevel="3">
      <c r="A167" s="38">
        <v>109</v>
      </c>
      <c r="B167" s="23" t="s">
        <v>307</v>
      </c>
      <c r="C167" s="13" t="s">
        <v>306</v>
      </c>
      <c r="D167" s="14">
        <v>100000</v>
      </c>
      <c r="E167" s="15">
        <v>71485.26</v>
      </c>
      <c r="F167" s="39">
        <f t="shared" si="2"/>
        <v>71.48526</v>
      </c>
    </row>
    <row r="168" spans="1:6" ht="75" outlineLevel="3">
      <c r="A168" s="38">
        <v>110</v>
      </c>
      <c r="B168" s="22" t="s">
        <v>309</v>
      </c>
      <c r="C168" s="13" t="s">
        <v>308</v>
      </c>
      <c r="D168" s="14">
        <v>17660</v>
      </c>
      <c r="E168" s="15">
        <v>17660</v>
      </c>
      <c r="F168" s="39">
        <f t="shared" si="2"/>
        <v>100</v>
      </c>
    </row>
    <row r="169" spans="1:6" ht="37.5" outlineLevel="3">
      <c r="A169" s="38">
        <v>111</v>
      </c>
      <c r="B169" s="22" t="s">
        <v>311</v>
      </c>
      <c r="C169" s="13" t="s">
        <v>310</v>
      </c>
      <c r="D169" s="14">
        <v>727800</v>
      </c>
      <c r="E169" s="15">
        <v>727800</v>
      </c>
      <c r="F169" s="39">
        <f t="shared" si="2"/>
        <v>100</v>
      </c>
    </row>
    <row r="170" spans="1:6" ht="93.75" outlineLevel="3">
      <c r="A170" s="38">
        <v>112</v>
      </c>
      <c r="B170" s="22" t="s">
        <v>313</v>
      </c>
      <c r="C170" s="13" t="s">
        <v>312</v>
      </c>
      <c r="D170" s="14">
        <v>149000</v>
      </c>
      <c r="E170" s="15">
        <v>149000</v>
      </c>
      <c r="F170" s="39">
        <f t="shared" si="2"/>
        <v>100</v>
      </c>
    </row>
    <row r="171" spans="1:6" ht="56.25" outlineLevel="3">
      <c r="A171" s="38">
        <v>113</v>
      </c>
      <c r="B171" s="22" t="s">
        <v>315</v>
      </c>
      <c r="C171" s="13" t="s">
        <v>314</v>
      </c>
      <c r="D171" s="14">
        <v>1000000</v>
      </c>
      <c r="E171" s="15">
        <v>738937.12</v>
      </c>
      <c r="F171" s="39">
        <f t="shared" si="2"/>
        <v>73.893712</v>
      </c>
    </row>
    <row r="172" spans="1:6" ht="150" outlineLevel="3">
      <c r="A172" s="38">
        <v>114</v>
      </c>
      <c r="B172" s="23" t="s">
        <v>317</v>
      </c>
      <c r="C172" s="13" t="s">
        <v>316</v>
      </c>
      <c r="D172" s="14">
        <v>1204200</v>
      </c>
      <c r="E172" s="15">
        <v>1204200</v>
      </c>
      <c r="F172" s="39">
        <f t="shared" si="2"/>
        <v>100</v>
      </c>
    </row>
    <row r="173" spans="1:6" ht="75" outlineLevel="3">
      <c r="A173" s="38">
        <v>115</v>
      </c>
      <c r="B173" s="22" t="s">
        <v>319</v>
      </c>
      <c r="C173" s="13" t="s">
        <v>318</v>
      </c>
      <c r="D173" s="14">
        <v>20389513</v>
      </c>
      <c r="E173" s="15">
        <v>20389513</v>
      </c>
      <c r="F173" s="39">
        <f t="shared" si="2"/>
        <v>100</v>
      </c>
    </row>
    <row r="174" spans="1:6" ht="56.25" outlineLevel="3">
      <c r="A174" s="38">
        <v>116</v>
      </c>
      <c r="B174" s="22" t="s">
        <v>321</v>
      </c>
      <c r="C174" s="13" t="s">
        <v>320</v>
      </c>
      <c r="D174" s="14">
        <v>1656400</v>
      </c>
      <c r="E174" s="15">
        <v>1656400</v>
      </c>
      <c r="F174" s="39">
        <f t="shared" si="2"/>
        <v>100</v>
      </c>
    </row>
    <row r="175" spans="1:6" ht="93.75" outlineLevel="3">
      <c r="A175" s="38">
        <v>117</v>
      </c>
      <c r="B175" s="22" t="s">
        <v>323</v>
      </c>
      <c r="C175" s="13" t="s">
        <v>322</v>
      </c>
      <c r="D175" s="14">
        <v>2878000</v>
      </c>
      <c r="E175" s="15">
        <v>2878000</v>
      </c>
      <c r="F175" s="39">
        <f t="shared" si="2"/>
        <v>100</v>
      </c>
    </row>
    <row r="176" spans="1:6" ht="56.25" outlineLevel="3">
      <c r="A176" s="38">
        <v>118</v>
      </c>
      <c r="B176" s="22" t="s">
        <v>325</v>
      </c>
      <c r="C176" s="13" t="s">
        <v>324</v>
      </c>
      <c r="D176" s="14">
        <v>168700</v>
      </c>
      <c r="E176" s="15">
        <v>168700</v>
      </c>
      <c r="F176" s="39">
        <f t="shared" si="2"/>
        <v>100</v>
      </c>
    </row>
    <row r="177" spans="1:6" ht="56.25" outlineLevel="3">
      <c r="A177" s="38">
        <v>119</v>
      </c>
      <c r="B177" s="22" t="s">
        <v>327</v>
      </c>
      <c r="C177" s="13" t="s">
        <v>326</v>
      </c>
      <c r="D177" s="14">
        <v>10000000</v>
      </c>
      <c r="E177" s="15">
        <v>10000000</v>
      </c>
      <c r="F177" s="39">
        <f t="shared" si="2"/>
        <v>100</v>
      </c>
    </row>
    <row r="178" spans="1:6" ht="56.25" outlineLevel="3">
      <c r="A178" s="38">
        <v>120</v>
      </c>
      <c r="B178" s="22" t="s">
        <v>329</v>
      </c>
      <c r="C178" s="13" t="s">
        <v>328</v>
      </c>
      <c r="D178" s="14">
        <v>105708400</v>
      </c>
      <c r="E178" s="15">
        <v>105708400</v>
      </c>
      <c r="F178" s="39">
        <f t="shared" si="2"/>
        <v>100</v>
      </c>
    </row>
    <row r="179" spans="1:6" ht="56.25" outlineLevel="3">
      <c r="A179" s="38">
        <v>121</v>
      </c>
      <c r="B179" s="22" t="s">
        <v>331</v>
      </c>
      <c r="C179" s="13" t="s">
        <v>330</v>
      </c>
      <c r="D179" s="14">
        <v>30612200</v>
      </c>
      <c r="E179" s="15">
        <v>30612200</v>
      </c>
      <c r="F179" s="39">
        <f t="shared" si="2"/>
        <v>100</v>
      </c>
    </row>
    <row r="180" spans="1:6" ht="93.75" outlineLevel="3">
      <c r="A180" s="38">
        <v>122</v>
      </c>
      <c r="B180" s="22" t="s">
        <v>333</v>
      </c>
      <c r="C180" s="13" t="s">
        <v>332</v>
      </c>
      <c r="D180" s="14">
        <v>4873200</v>
      </c>
      <c r="E180" s="15">
        <v>4873200</v>
      </c>
      <c r="F180" s="39">
        <f t="shared" si="2"/>
        <v>100</v>
      </c>
    </row>
    <row r="181" spans="1:6" ht="56.25" outlineLevel="3">
      <c r="A181" s="38">
        <v>123</v>
      </c>
      <c r="B181" s="22" t="s">
        <v>335</v>
      </c>
      <c r="C181" s="13" t="s">
        <v>334</v>
      </c>
      <c r="D181" s="14">
        <v>34620.3</v>
      </c>
      <c r="E181" s="15">
        <v>34620.3</v>
      </c>
      <c r="F181" s="39">
        <f t="shared" si="2"/>
        <v>100</v>
      </c>
    </row>
    <row r="182" spans="1:6" ht="75" outlineLevel="3">
      <c r="A182" s="38">
        <v>124</v>
      </c>
      <c r="B182" s="22" t="s">
        <v>337</v>
      </c>
      <c r="C182" s="13" t="s">
        <v>336</v>
      </c>
      <c r="D182" s="14">
        <v>3540000</v>
      </c>
      <c r="E182" s="15">
        <v>3540000</v>
      </c>
      <c r="F182" s="39">
        <f t="shared" si="2"/>
        <v>100</v>
      </c>
    </row>
    <row r="183" spans="1:6" ht="225" outlineLevel="3">
      <c r="A183" s="38">
        <v>125</v>
      </c>
      <c r="B183" s="23" t="s">
        <v>339</v>
      </c>
      <c r="C183" s="13" t="s">
        <v>338</v>
      </c>
      <c r="D183" s="14">
        <v>16021400</v>
      </c>
      <c r="E183" s="15">
        <v>16021400</v>
      </c>
      <c r="F183" s="39">
        <f t="shared" si="2"/>
        <v>100</v>
      </c>
    </row>
    <row r="184" spans="1:6" ht="131.25" outlineLevel="3">
      <c r="A184" s="38">
        <v>126</v>
      </c>
      <c r="B184" s="23" t="s">
        <v>341</v>
      </c>
      <c r="C184" s="13" t="s">
        <v>340</v>
      </c>
      <c r="D184" s="14">
        <v>453068.92</v>
      </c>
      <c r="E184" s="15">
        <v>453068.92</v>
      </c>
      <c r="F184" s="39">
        <f t="shared" si="2"/>
        <v>100</v>
      </c>
    </row>
    <row r="185" spans="1:6" ht="75" outlineLevel="3">
      <c r="A185" s="38">
        <v>127</v>
      </c>
      <c r="B185" s="22" t="s">
        <v>343</v>
      </c>
      <c r="C185" s="13" t="s">
        <v>342</v>
      </c>
      <c r="D185" s="14">
        <v>454317.52</v>
      </c>
      <c r="E185" s="15">
        <v>454317.52</v>
      </c>
      <c r="F185" s="39">
        <f t="shared" si="2"/>
        <v>100</v>
      </c>
    </row>
    <row r="186" spans="1:6" ht="75" outlineLevel="3">
      <c r="A186" s="38">
        <v>128</v>
      </c>
      <c r="B186" s="22" t="s">
        <v>345</v>
      </c>
      <c r="C186" s="13" t="s">
        <v>344</v>
      </c>
      <c r="D186" s="14">
        <v>3900007.41</v>
      </c>
      <c r="E186" s="15">
        <v>3900007.41</v>
      </c>
      <c r="F186" s="39">
        <f t="shared" si="2"/>
        <v>100</v>
      </c>
    </row>
    <row r="187" spans="1:6" ht="75" outlineLevel="3">
      <c r="A187" s="38">
        <v>129</v>
      </c>
      <c r="B187" s="22" t="s">
        <v>347</v>
      </c>
      <c r="C187" s="13" t="s">
        <v>346</v>
      </c>
      <c r="D187" s="14">
        <v>500000</v>
      </c>
      <c r="E187" s="15">
        <v>500000</v>
      </c>
      <c r="F187" s="39">
        <f t="shared" si="2"/>
        <v>100</v>
      </c>
    </row>
    <row r="188" spans="1:6" ht="112.5" outlineLevel="3">
      <c r="A188" s="38">
        <v>130</v>
      </c>
      <c r="B188" s="22" t="s">
        <v>349</v>
      </c>
      <c r="C188" s="13" t="s">
        <v>348</v>
      </c>
      <c r="D188" s="14">
        <v>5159400</v>
      </c>
      <c r="E188" s="15">
        <v>5159400</v>
      </c>
      <c r="F188" s="39">
        <f t="shared" si="2"/>
        <v>100</v>
      </c>
    </row>
    <row r="189" spans="1:6" ht="93.75" outlineLevel="3">
      <c r="A189" s="38">
        <v>131</v>
      </c>
      <c r="B189" s="22" t="s">
        <v>351</v>
      </c>
      <c r="C189" s="13" t="s">
        <v>350</v>
      </c>
      <c r="D189" s="14">
        <v>20165000</v>
      </c>
      <c r="E189" s="15">
        <v>20165000</v>
      </c>
      <c r="F189" s="39">
        <f t="shared" si="2"/>
        <v>100</v>
      </c>
    </row>
    <row r="190" spans="1:6" ht="37.5" outlineLevel="2">
      <c r="A190" s="38">
        <v>132</v>
      </c>
      <c r="B190" s="21" t="s">
        <v>353</v>
      </c>
      <c r="C190" s="10" t="s">
        <v>352</v>
      </c>
      <c r="D190" s="11">
        <v>1253347873.38</v>
      </c>
      <c r="E190" s="12">
        <v>1251667866.65</v>
      </c>
      <c r="F190" s="40">
        <f t="shared" si="2"/>
        <v>99.86595846486982</v>
      </c>
    </row>
    <row r="191" spans="1:6" ht="131.25" outlineLevel="3">
      <c r="A191" s="38">
        <v>133</v>
      </c>
      <c r="B191" s="23" t="s">
        <v>355</v>
      </c>
      <c r="C191" s="13" t="s">
        <v>354</v>
      </c>
      <c r="D191" s="14">
        <v>1010000</v>
      </c>
      <c r="E191" s="15">
        <v>1010000</v>
      </c>
      <c r="F191" s="39">
        <f t="shared" si="2"/>
        <v>100</v>
      </c>
    </row>
    <row r="192" spans="1:6" ht="281.25" outlineLevel="3">
      <c r="A192" s="38">
        <v>134</v>
      </c>
      <c r="B192" s="23" t="s">
        <v>357</v>
      </c>
      <c r="C192" s="13" t="s">
        <v>356</v>
      </c>
      <c r="D192" s="14">
        <v>191825110</v>
      </c>
      <c r="E192" s="15">
        <v>191825077.7</v>
      </c>
      <c r="F192" s="39">
        <f t="shared" si="2"/>
        <v>99.9999831617456</v>
      </c>
    </row>
    <row r="193" spans="1:6" ht="337.5" outlineLevel="3">
      <c r="A193" s="38">
        <v>135</v>
      </c>
      <c r="B193" s="23" t="s">
        <v>359</v>
      </c>
      <c r="C193" s="13" t="s">
        <v>358</v>
      </c>
      <c r="D193" s="14">
        <v>108395010</v>
      </c>
      <c r="E193" s="15">
        <v>107994797</v>
      </c>
      <c r="F193" s="39">
        <f t="shared" si="2"/>
        <v>99.63078281924601</v>
      </c>
    </row>
    <row r="194" spans="1:6" ht="150" outlineLevel="3">
      <c r="A194" s="38">
        <v>136</v>
      </c>
      <c r="B194" s="23" t="s">
        <v>361</v>
      </c>
      <c r="C194" s="13" t="s">
        <v>360</v>
      </c>
      <c r="D194" s="14">
        <v>322400</v>
      </c>
      <c r="E194" s="15">
        <v>263700</v>
      </c>
      <c r="F194" s="39">
        <f t="shared" si="2"/>
        <v>81.79280397022333</v>
      </c>
    </row>
    <row r="195" spans="1:6" ht="131.25" outlineLevel="3">
      <c r="A195" s="38">
        <v>137</v>
      </c>
      <c r="B195" s="23" t="s">
        <v>363</v>
      </c>
      <c r="C195" s="13" t="s">
        <v>362</v>
      </c>
      <c r="D195" s="14">
        <v>1068200</v>
      </c>
      <c r="E195" s="15">
        <v>1068200</v>
      </c>
      <c r="F195" s="39">
        <f t="shared" si="2"/>
        <v>100</v>
      </c>
    </row>
    <row r="196" spans="1:6" ht="131.25" outlineLevel="3">
      <c r="A196" s="38">
        <v>138</v>
      </c>
      <c r="B196" s="23" t="s">
        <v>365</v>
      </c>
      <c r="C196" s="13" t="s">
        <v>364</v>
      </c>
      <c r="D196" s="14">
        <v>3771400</v>
      </c>
      <c r="E196" s="15">
        <v>3292081.5</v>
      </c>
      <c r="F196" s="39">
        <f t="shared" si="2"/>
        <v>87.29070106591716</v>
      </c>
    </row>
    <row r="197" spans="1:6" ht="131.25" outlineLevel="3">
      <c r="A197" s="38">
        <v>139</v>
      </c>
      <c r="B197" s="23" t="s">
        <v>367</v>
      </c>
      <c r="C197" s="13" t="s">
        <v>366</v>
      </c>
      <c r="D197" s="14">
        <v>5700</v>
      </c>
      <c r="E197" s="15">
        <v>5700</v>
      </c>
      <c r="F197" s="39">
        <f t="shared" si="2"/>
        <v>100</v>
      </c>
    </row>
    <row r="198" spans="1:6" ht="150" outlineLevel="3">
      <c r="A198" s="38">
        <v>140</v>
      </c>
      <c r="B198" s="23" t="s">
        <v>369</v>
      </c>
      <c r="C198" s="13" t="s">
        <v>368</v>
      </c>
      <c r="D198" s="14">
        <v>7027700</v>
      </c>
      <c r="E198" s="15">
        <v>7027700</v>
      </c>
      <c r="F198" s="39">
        <f t="shared" si="2"/>
        <v>100</v>
      </c>
    </row>
    <row r="199" spans="1:6" ht="243.75" outlineLevel="3">
      <c r="A199" s="38">
        <v>141</v>
      </c>
      <c r="B199" s="23" t="s">
        <v>371</v>
      </c>
      <c r="C199" s="13" t="s">
        <v>370</v>
      </c>
      <c r="D199" s="14">
        <v>1796900</v>
      </c>
      <c r="E199" s="15">
        <v>1286100</v>
      </c>
      <c r="F199" s="39">
        <f t="shared" si="2"/>
        <v>71.57326506761646</v>
      </c>
    </row>
    <row r="200" spans="1:6" ht="337.5" outlineLevel="3">
      <c r="A200" s="38">
        <v>142</v>
      </c>
      <c r="B200" s="23" t="s">
        <v>373</v>
      </c>
      <c r="C200" s="13" t="s">
        <v>372</v>
      </c>
      <c r="D200" s="14">
        <v>439317080</v>
      </c>
      <c r="E200" s="15">
        <v>439317024.35</v>
      </c>
      <c r="F200" s="39">
        <f t="shared" si="2"/>
        <v>99.9999873326118</v>
      </c>
    </row>
    <row r="201" spans="1:6" ht="189" customHeight="1" outlineLevel="3">
      <c r="A201" s="38">
        <v>143</v>
      </c>
      <c r="B201" s="23" t="s">
        <v>375</v>
      </c>
      <c r="C201" s="13" t="s">
        <v>374</v>
      </c>
      <c r="D201" s="14">
        <v>12658900</v>
      </c>
      <c r="E201" s="15">
        <v>12658798.58</v>
      </c>
      <c r="F201" s="39">
        <f t="shared" si="2"/>
        <v>99.99919882454242</v>
      </c>
    </row>
    <row r="202" spans="1:6" ht="237.75" customHeight="1" outlineLevel="3">
      <c r="A202" s="38">
        <v>144</v>
      </c>
      <c r="B202" s="23" t="s">
        <v>377</v>
      </c>
      <c r="C202" s="13" t="s">
        <v>376</v>
      </c>
      <c r="D202" s="14">
        <v>0</v>
      </c>
      <c r="E202" s="15">
        <v>0</v>
      </c>
      <c r="F202" s="39" t="e">
        <f t="shared" si="2"/>
        <v>#DIV/0!</v>
      </c>
    </row>
    <row r="203" spans="1:6" ht="328.5" customHeight="1" outlineLevel="3">
      <c r="A203" s="38">
        <v>145</v>
      </c>
      <c r="B203" s="23" t="s">
        <v>379</v>
      </c>
      <c r="C203" s="13" t="s">
        <v>378</v>
      </c>
      <c r="D203" s="14">
        <v>441164600</v>
      </c>
      <c r="E203" s="15">
        <v>441164581.42</v>
      </c>
      <c r="F203" s="39">
        <f t="shared" si="2"/>
        <v>99.99999578842001</v>
      </c>
    </row>
    <row r="204" spans="1:6" ht="119.25" customHeight="1" outlineLevel="3">
      <c r="A204" s="38">
        <v>146</v>
      </c>
      <c r="B204" s="23" t="s">
        <v>381</v>
      </c>
      <c r="C204" s="13" t="s">
        <v>380</v>
      </c>
      <c r="D204" s="14">
        <v>1958600</v>
      </c>
      <c r="E204" s="15">
        <v>1958600</v>
      </c>
      <c r="F204" s="39">
        <f aca="true" t="shared" si="3" ref="F204:F222">E204/D204*100</f>
        <v>100</v>
      </c>
    </row>
    <row r="205" spans="1:6" ht="84" customHeight="1" outlineLevel="3">
      <c r="A205" s="38">
        <v>147</v>
      </c>
      <c r="B205" s="22" t="s">
        <v>383</v>
      </c>
      <c r="C205" s="13" t="s">
        <v>382</v>
      </c>
      <c r="D205" s="14">
        <v>24680274.46</v>
      </c>
      <c r="E205" s="15">
        <v>24680212</v>
      </c>
      <c r="F205" s="39">
        <f t="shared" si="3"/>
        <v>99.99974692339786</v>
      </c>
    </row>
    <row r="206" spans="1:6" ht="228" customHeight="1" outlineLevel="3">
      <c r="A206" s="38">
        <v>148</v>
      </c>
      <c r="B206" s="23" t="s">
        <v>385</v>
      </c>
      <c r="C206" s="13" t="s">
        <v>384</v>
      </c>
      <c r="D206" s="14">
        <v>31500</v>
      </c>
      <c r="E206" s="15">
        <v>31500</v>
      </c>
      <c r="F206" s="39">
        <f t="shared" si="3"/>
        <v>100</v>
      </c>
    </row>
    <row r="207" spans="1:6" ht="112.5" outlineLevel="3">
      <c r="A207" s="38">
        <v>149</v>
      </c>
      <c r="B207" s="22" t="s">
        <v>387</v>
      </c>
      <c r="C207" s="13" t="s">
        <v>386</v>
      </c>
      <c r="D207" s="14">
        <v>6665600</v>
      </c>
      <c r="E207" s="15">
        <v>6665500</v>
      </c>
      <c r="F207" s="39">
        <f t="shared" si="3"/>
        <v>99.99849975996159</v>
      </c>
    </row>
    <row r="208" spans="1:6" ht="93.75" outlineLevel="3">
      <c r="A208" s="38">
        <v>150</v>
      </c>
      <c r="B208" s="22" t="s">
        <v>389</v>
      </c>
      <c r="C208" s="13" t="s">
        <v>388</v>
      </c>
      <c r="D208" s="14">
        <v>11203500</v>
      </c>
      <c r="E208" s="15">
        <v>11203500</v>
      </c>
      <c r="F208" s="39">
        <f t="shared" si="3"/>
        <v>100</v>
      </c>
    </row>
    <row r="209" spans="1:6" ht="93.75" outlineLevel="3">
      <c r="A209" s="38">
        <v>151</v>
      </c>
      <c r="B209" s="22" t="s">
        <v>391</v>
      </c>
      <c r="C209" s="13" t="s">
        <v>390</v>
      </c>
      <c r="D209" s="14">
        <v>18400</v>
      </c>
      <c r="E209" s="15">
        <v>18400</v>
      </c>
      <c r="F209" s="39">
        <f t="shared" si="3"/>
        <v>100</v>
      </c>
    </row>
    <row r="210" spans="1:6" ht="56.25" outlineLevel="3">
      <c r="A210" s="38">
        <v>152</v>
      </c>
      <c r="B210" s="22" t="s">
        <v>393</v>
      </c>
      <c r="C210" s="13" t="s">
        <v>392</v>
      </c>
      <c r="D210" s="14">
        <v>426998.92</v>
      </c>
      <c r="E210" s="15">
        <v>196394.1</v>
      </c>
      <c r="F210" s="39">
        <f t="shared" si="3"/>
        <v>45.99405075778647</v>
      </c>
    </row>
    <row r="211" spans="1:6" ht="18.75" outlineLevel="2">
      <c r="A211" s="38">
        <v>153</v>
      </c>
      <c r="B211" s="21" t="s">
        <v>395</v>
      </c>
      <c r="C211" s="10" t="s">
        <v>394</v>
      </c>
      <c r="D211" s="11">
        <v>51855280</v>
      </c>
      <c r="E211" s="12">
        <v>49363433.98</v>
      </c>
      <c r="F211" s="40">
        <f t="shared" si="3"/>
        <v>95.1946146660475</v>
      </c>
    </row>
    <row r="212" spans="1:6" ht="93.75" outlineLevel="3">
      <c r="A212" s="38">
        <v>154</v>
      </c>
      <c r="B212" s="22" t="s">
        <v>397</v>
      </c>
      <c r="C212" s="13" t="s">
        <v>396</v>
      </c>
      <c r="D212" s="14">
        <v>48121920</v>
      </c>
      <c r="E212" s="15">
        <v>46205014.98</v>
      </c>
      <c r="F212" s="39">
        <f t="shared" si="3"/>
        <v>96.0165657978734</v>
      </c>
    </row>
    <row r="213" spans="1:6" ht="131.25" outlineLevel="3">
      <c r="A213" s="38">
        <v>155</v>
      </c>
      <c r="B213" s="23" t="s">
        <v>399</v>
      </c>
      <c r="C213" s="13" t="s">
        <v>398</v>
      </c>
      <c r="D213" s="14">
        <v>1888560</v>
      </c>
      <c r="E213" s="15">
        <v>1313619</v>
      </c>
      <c r="F213" s="39">
        <f t="shared" si="3"/>
        <v>69.55664633371458</v>
      </c>
    </row>
    <row r="214" spans="1:6" ht="56.25" outlineLevel="3">
      <c r="A214" s="38">
        <v>156</v>
      </c>
      <c r="B214" s="22" t="s">
        <v>401</v>
      </c>
      <c r="C214" s="13" t="s">
        <v>400</v>
      </c>
      <c r="D214" s="14">
        <v>1844800</v>
      </c>
      <c r="E214" s="15">
        <v>1844800</v>
      </c>
      <c r="F214" s="39">
        <f t="shared" si="3"/>
        <v>100</v>
      </c>
    </row>
    <row r="215" spans="1:6" ht="168.75" outlineLevel="1">
      <c r="A215" s="38">
        <v>157</v>
      </c>
      <c r="B215" s="21" t="s">
        <v>403</v>
      </c>
      <c r="C215" s="10" t="s">
        <v>402</v>
      </c>
      <c r="D215" s="11">
        <v>0</v>
      </c>
      <c r="E215" s="12">
        <v>0</v>
      </c>
      <c r="F215" s="39"/>
    </row>
    <row r="216" spans="1:6" ht="131.25" outlineLevel="3">
      <c r="A216" s="38">
        <v>158</v>
      </c>
      <c r="B216" s="23" t="s">
        <v>405</v>
      </c>
      <c r="C216" s="13" t="s">
        <v>404</v>
      </c>
      <c r="D216" s="14">
        <v>0</v>
      </c>
      <c r="E216" s="15">
        <v>0</v>
      </c>
      <c r="F216" s="39"/>
    </row>
    <row r="217" spans="1:6" ht="112.5" outlineLevel="1">
      <c r="A217" s="38">
        <v>159</v>
      </c>
      <c r="B217" s="21" t="s">
        <v>407</v>
      </c>
      <c r="C217" s="10" t="s">
        <v>406</v>
      </c>
      <c r="D217" s="11">
        <v>3018044.85</v>
      </c>
      <c r="E217" s="12">
        <v>3018044.85</v>
      </c>
      <c r="F217" s="39">
        <f t="shared" si="3"/>
        <v>100</v>
      </c>
    </row>
    <row r="218" spans="1:6" ht="56.25" outlineLevel="3">
      <c r="A218" s="38">
        <v>160</v>
      </c>
      <c r="B218" s="22" t="s">
        <v>409</v>
      </c>
      <c r="C218" s="13" t="s">
        <v>408</v>
      </c>
      <c r="D218" s="14">
        <v>2987575.66</v>
      </c>
      <c r="E218" s="15">
        <v>2987575.66</v>
      </c>
      <c r="F218" s="39">
        <f t="shared" si="3"/>
        <v>100</v>
      </c>
    </row>
    <row r="219" spans="1:6" ht="56.25" outlineLevel="3">
      <c r="A219" s="38">
        <v>161</v>
      </c>
      <c r="B219" s="22" t="s">
        <v>411</v>
      </c>
      <c r="C219" s="13" t="s">
        <v>410</v>
      </c>
      <c r="D219" s="14">
        <v>30469.19</v>
      </c>
      <c r="E219" s="15">
        <v>30469.19</v>
      </c>
      <c r="F219" s="39">
        <f t="shared" si="3"/>
        <v>100</v>
      </c>
    </row>
    <row r="220" spans="1:6" ht="75" outlineLevel="1">
      <c r="A220" s="38">
        <v>162</v>
      </c>
      <c r="B220" s="21" t="s">
        <v>413</v>
      </c>
      <c r="C220" s="10" t="s">
        <v>412</v>
      </c>
      <c r="D220" s="11">
        <v>-6895579.93</v>
      </c>
      <c r="E220" s="12">
        <v>-6895579.93</v>
      </c>
      <c r="F220" s="39">
        <f t="shared" si="3"/>
        <v>100</v>
      </c>
    </row>
    <row r="221" spans="1:6" ht="75" outlineLevel="3">
      <c r="A221" s="38">
        <v>163</v>
      </c>
      <c r="B221" s="34" t="s">
        <v>415</v>
      </c>
      <c r="C221" s="35" t="s">
        <v>414</v>
      </c>
      <c r="D221" s="36">
        <v>-6895579.93</v>
      </c>
      <c r="E221" s="37">
        <v>-6895579.93</v>
      </c>
      <c r="F221" s="39">
        <f t="shared" si="3"/>
        <v>100</v>
      </c>
    </row>
    <row r="222" spans="1:6" ht="24.75" customHeight="1">
      <c r="A222" s="38">
        <v>164</v>
      </c>
      <c r="B222" s="42" t="s">
        <v>430</v>
      </c>
      <c r="C222" s="30"/>
      <c r="D222" s="43">
        <f>D11+D151</f>
        <v>3832064817.44</v>
      </c>
      <c r="E222" s="43">
        <f>E11+E151</f>
        <v>3837155064.35</v>
      </c>
      <c r="F222" s="40">
        <f t="shared" si="3"/>
        <v>100.1328330065513</v>
      </c>
    </row>
  </sheetData>
  <sheetProtection/>
  <mergeCells count="7">
    <mergeCell ref="C6:E6"/>
    <mergeCell ref="C8:E8"/>
    <mergeCell ref="A7:F7"/>
    <mergeCell ref="E1:F1"/>
    <mergeCell ref="E2:F2"/>
    <mergeCell ref="E3:F3"/>
    <mergeCell ref="E4:F4"/>
  </mergeCells>
  <printOptions/>
  <pageMargins left="0.75" right="0.75" top="1" bottom="1" header="0.5" footer="0.5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Иванова</dc:creator>
  <cp:keywords/>
  <dc:description>POI HSSF rep:2.54.0.50</dc:description>
  <cp:lastModifiedBy>Елена Иванова</cp:lastModifiedBy>
  <dcterms:created xsi:type="dcterms:W3CDTF">2022-02-11T08:05:59Z</dcterms:created>
  <dcterms:modified xsi:type="dcterms:W3CDTF">2022-02-11T10:15:53Z</dcterms:modified>
  <cp:category/>
  <cp:version/>
  <cp:contentType/>
  <cp:contentStatus/>
</cp:coreProperties>
</file>